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TSVF-R7\"/>
    </mc:Choice>
  </mc:AlternateContent>
  <xr:revisionPtr revIDLastSave="0" documentId="13_ncr:1_{FE5A4872-31DD-4B5C-9DF0-833A75B28C9F}" xr6:coauthVersionLast="47" xr6:coauthVersionMax="47" xr10:uidLastSave="{00000000-0000-0000-0000-000000000000}"/>
  <bookViews>
    <workbookView xWindow="-120" yWindow="-120" windowWidth="20730" windowHeight="11040" activeTab="5" xr2:uid="{00000000-000D-0000-FFFF-FFFF00000000}"/>
  </bookViews>
  <sheets>
    <sheet name="表紙" sheetId="5" r:id="rId1"/>
    <sheet name="参加チーム等" sheetId="6" r:id="rId2"/>
    <sheet name="レディースフリー・200歳" sheetId="8" r:id="rId3"/>
    <sheet name="ミックス200歳" sheetId="10" r:id="rId4"/>
    <sheet name="ミックス160歳" sheetId="11" r:id="rId5"/>
    <sheet name="フリー"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0" i="10" l="1"/>
  <c r="AD81" i="13"/>
  <c r="X81" i="13"/>
  <c r="AD80" i="13"/>
  <c r="X80" i="13"/>
  <c r="A96" i="13"/>
  <c r="A93" i="13"/>
  <c r="A90" i="13"/>
  <c r="AC22" i="11"/>
  <c r="L41" i="11" s="1"/>
  <c r="U22" i="11"/>
  <c r="L47" i="11" s="1"/>
  <c r="M22" i="11"/>
  <c r="L53" i="11" s="1"/>
  <c r="E22" i="11"/>
  <c r="L35" i="11" s="1"/>
  <c r="L80" i="13"/>
  <c r="L68" i="13"/>
  <c r="A137" i="10"/>
  <c r="A134" i="10"/>
  <c r="A131" i="10"/>
  <c r="A114" i="10"/>
  <c r="A111" i="10"/>
  <c r="A108" i="10"/>
  <c r="AE11" i="8"/>
  <c r="AH11" i="8"/>
  <c r="AH12" i="8"/>
  <c r="AE14" i="8"/>
  <c r="AH14" i="8"/>
  <c r="AH15" i="8"/>
  <c r="AE17" i="8"/>
  <c r="AH17" i="8"/>
  <c r="AH18" i="8"/>
  <c r="AE20" i="8"/>
  <c r="AH20" i="8"/>
  <c r="AH21" i="8"/>
  <c r="AE39" i="8"/>
  <c r="AH39" i="8"/>
  <c r="AH40" i="8"/>
  <c r="AE42" i="8"/>
  <c r="AH42" i="8"/>
  <c r="AH43" i="8"/>
  <c r="AE45" i="8"/>
  <c r="AH45" i="8"/>
  <c r="AH46" i="8"/>
  <c r="AE48" i="8"/>
  <c r="AH48" i="8"/>
  <c r="AH49" i="8"/>
  <c r="AC22" i="13"/>
  <c r="U22" i="13"/>
  <c r="M22" i="13"/>
  <c r="L74" i="13" s="1"/>
  <c r="E22" i="13"/>
  <c r="L62" i="13" s="1"/>
  <c r="W21" i="13"/>
  <c r="U21" i="13"/>
  <c r="V21" i="13" s="1"/>
  <c r="K21" i="13"/>
  <c r="I21" i="13"/>
  <c r="J21" i="13" s="1"/>
  <c r="X20" i="13"/>
  <c r="W20" i="13"/>
  <c r="U20" i="13"/>
  <c r="V20" i="13" s="1"/>
  <c r="T20" i="13"/>
  <c r="L20" i="13"/>
  <c r="K20" i="13"/>
  <c r="I20" i="13"/>
  <c r="J20" i="13" s="1"/>
  <c r="H20" i="13"/>
  <c r="AH19" i="13"/>
  <c r="AG19" i="13"/>
  <c r="W19" i="13"/>
  <c r="U19" i="13"/>
  <c r="K19" i="13"/>
  <c r="AL19" i="13" s="1"/>
  <c r="I19" i="13"/>
  <c r="AB18" i="13"/>
  <c r="Q18" i="13"/>
  <c r="O18" i="13"/>
  <c r="P18" i="13" s="1"/>
  <c r="AB17" i="13"/>
  <c r="Y17" i="13"/>
  <c r="S20" i="13" s="1"/>
  <c r="R17" i="13"/>
  <c r="Q17" i="13"/>
  <c r="O17" i="13"/>
  <c r="P17" i="13" s="1"/>
  <c r="N17" i="13"/>
  <c r="AH16" i="13"/>
  <c r="AI16" i="13" s="1"/>
  <c r="AG16" i="13"/>
  <c r="Q16" i="13"/>
  <c r="AL16" i="13" s="1"/>
  <c r="O16" i="13"/>
  <c r="V15" i="13"/>
  <c r="K15" i="13"/>
  <c r="I15" i="13"/>
  <c r="J15" i="13" s="1"/>
  <c r="V14" i="13"/>
  <c r="S14" i="13"/>
  <c r="M17" i="13" s="1"/>
  <c r="L14" i="13"/>
  <c r="K14" i="13"/>
  <c r="I14" i="13"/>
  <c r="J14" i="13" s="1"/>
  <c r="H14" i="13"/>
  <c r="AH13" i="13"/>
  <c r="AG13" i="13"/>
  <c r="K13" i="13"/>
  <c r="AL13" i="13" s="1"/>
  <c r="I13" i="13"/>
  <c r="AB12" i="13"/>
  <c r="P12" i="13"/>
  <c r="AB11" i="13"/>
  <c r="Y11" i="13"/>
  <c r="G20" i="13" s="1"/>
  <c r="P11" i="13"/>
  <c r="M11" i="13"/>
  <c r="G14" i="13" s="1"/>
  <c r="AL10" i="13"/>
  <c r="AK10" i="13"/>
  <c r="AM10" i="13" s="1"/>
  <c r="AH10" i="13"/>
  <c r="AI10" i="13" s="1"/>
  <c r="AG10" i="13"/>
  <c r="AF10" i="13"/>
  <c r="AE10" i="13"/>
  <c r="AC52" i="8"/>
  <c r="AA52" i="8"/>
  <c r="AB52" i="8" s="1"/>
  <c r="W52" i="8"/>
  <c r="U52" i="8"/>
  <c r="V52" i="8" s="1"/>
  <c r="Q52" i="8"/>
  <c r="O52" i="8"/>
  <c r="P52" i="8" s="1"/>
  <c r="K52" i="8"/>
  <c r="I52" i="8"/>
  <c r="J52" i="8" s="1"/>
  <c r="AD51" i="8"/>
  <c r="AC51" i="8"/>
  <c r="AA51" i="8"/>
  <c r="AB51" i="8" s="1"/>
  <c r="Z51" i="8"/>
  <c r="X51" i="8"/>
  <c r="W51" i="8"/>
  <c r="U51" i="8"/>
  <c r="V51" i="8" s="1"/>
  <c r="T51" i="8"/>
  <c r="R51" i="8"/>
  <c r="Q51" i="8"/>
  <c r="O51" i="8"/>
  <c r="P51" i="8" s="1"/>
  <c r="N51" i="8"/>
  <c r="L51" i="8"/>
  <c r="K51" i="8"/>
  <c r="I51" i="8"/>
  <c r="J51" i="8" s="1"/>
  <c r="H51" i="8"/>
  <c r="AN50" i="8"/>
  <c r="AM50" i="8"/>
  <c r="AC50" i="8"/>
  <c r="AA50" i="8"/>
  <c r="W50" i="8"/>
  <c r="U50" i="8"/>
  <c r="Q50" i="8"/>
  <c r="O50" i="8"/>
  <c r="K50" i="8"/>
  <c r="AR50" i="8" s="1"/>
  <c r="I50" i="8"/>
  <c r="W49" i="8"/>
  <c r="U49" i="8"/>
  <c r="V49" i="8" s="1"/>
  <c r="Q49" i="8"/>
  <c r="O49" i="8"/>
  <c r="P49" i="8" s="1"/>
  <c r="K49" i="8"/>
  <c r="I49" i="8"/>
  <c r="J49" i="8" s="1"/>
  <c r="Y51" i="8"/>
  <c r="X48" i="8"/>
  <c r="W48" i="8"/>
  <c r="U48" i="8"/>
  <c r="V48" i="8" s="1"/>
  <c r="T48" i="8"/>
  <c r="R48" i="8"/>
  <c r="Q48" i="8"/>
  <c r="O48" i="8"/>
  <c r="P48" i="8" s="1"/>
  <c r="N48" i="8"/>
  <c r="L48" i="8"/>
  <c r="K48" i="8"/>
  <c r="I48" i="8"/>
  <c r="J48" i="8" s="1"/>
  <c r="H48" i="8"/>
  <c r="AN47" i="8"/>
  <c r="AM47" i="8"/>
  <c r="W47" i="8"/>
  <c r="U47" i="8"/>
  <c r="Q47" i="8"/>
  <c r="O47" i="8"/>
  <c r="K47" i="8"/>
  <c r="AR47" i="8" s="1"/>
  <c r="I47" i="8"/>
  <c r="AB46" i="8"/>
  <c r="Q46" i="8"/>
  <c r="O46" i="8"/>
  <c r="P46" i="8" s="1"/>
  <c r="K46" i="8"/>
  <c r="I46" i="8"/>
  <c r="J46" i="8" s="1"/>
  <c r="S51" i="8"/>
  <c r="AB45" i="8"/>
  <c r="Y45" i="8"/>
  <c r="S48" i="8" s="1"/>
  <c r="R45" i="8"/>
  <c r="Q45" i="8"/>
  <c r="O45" i="8"/>
  <c r="P45" i="8" s="1"/>
  <c r="N45" i="8"/>
  <c r="L45" i="8"/>
  <c r="K45" i="8"/>
  <c r="I45" i="8"/>
  <c r="J45" i="8" s="1"/>
  <c r="H45" i="8"/>
  <c r="AN44" i="8"/>
  <c r="AM44" i="8"/>
  <c r="Q44" i="8"/>
  <c r="O44" i="8"/>
  <c r="K44" i="8"/>
  <c r="AR44" i="8" s="1"/>
  <c r="I44" i="8"/>
  <c r="AB43" i="8"/>
  <c r="V43" i="8"/>
  <c r="K43" i="8"/>
  <c r="I43" i="8"/>
  <c r="J43" i="8" s="1"/>
  <c r="M51" i="8"/>
  <c r="AB42" i="8"/>
  <c r="Y42" i="8"/>
  <c r="M48" i="8" s="1"/>
  <c r="V42" i="8"/>
  <c r="S42" i="8"/>
  <c r="M45" i="8" s="1"/>
  <c r="L42" i="8"/>
  <c r="K42" i="8"/>
  <c r="I42" i="8"/>
  <c r="J42" i="8" s="1"/>
  <c r="H42" i="8"/>
  <c r="AN41" i="8"/>
  <c r="AM41" i="8"/>
  <c r="K41" i="8"/>
  <c r="AR41" i="8" s="1"/>
  <c r="I41" i="8"/>
  <c r="AB40" i="8"/>
  <c r="V40" i="8"/>
  <c r="P40" i="8"/>
  <c r="G51" i="8"/>
  <c r="AB39" i="8"/>
  <c r="Y39" i="8"/>
  <c r="G48" i="8" s="1"/>
  <c r="V39" i="8"/>
  <c r="S39" i="8"/>
  <c r="G45" i="8" s="1"/>
  <c r="P39" i="8"/>
  <c r="M39" i="8"/>
  <c r="G42" i="8" s="1"/>
  <c r="AR38" i="8"/>
  <c r="AQ38" i="8"/>
  <c r="AS38" i="8" s="1"/>
  <c r="AN38" i="8"/>
  <c r="AM38" i="8"/>
  <c r="AL38" i="8"/>
  <c r="AK38" i="8"/>
  <c r="AC24" i="8"/>
  <c r="AA24" i="8"/>
  <c r="AB24" i="8" s="1"/>
  <c r="W24" i="8"/>
  <c r="U24" i="8"/>
  <c r="V24" i="8" s="1"/>
  <c r="Q24" i="8"/>
  <c r="O24" i="8"/>
  <c r="P24" i="8" s="1"/>
  <c r="K24" i="8"/>
  <c r="I24" i="8"/>
  <c r="J24" i="8" s="1"/>
  <c r="AD23" i="8"/>
  <c r="AC23" i="8"/>
  <c r="AA23" i="8"/>
  <c r="AB23" i="8" s="1"/>
  <c r="Z23" i="8"/>
  <c r="X23" i="8"/>
  <c r="W23" i="8"/>
  <c r="U23" i="8"/>
  <c r="V23" i="8" s="1"/>
  <c r="T23" i="8"/>
  <c r="R23" i="8"/>
  <c r="Q23" i="8"/>
  <c r="O23" i="8"/>
  <c r="P23" i="8" s="1"/>
  <c r="N23" i="8"/>
  <c r="L23" i="8"/>
  <c r="K23" i="8"/>
  <c r="I23" i="8"/>
  <c r="J23" i="8" s="1"/>
  <c r="H23" i="8"/>
  <c r="AN22" i="8"/>
  <c r="AM22" i="8"/>
  <c r="AC22" i="8"/>
  <c r="AA22" i="8"/>
  <c r="W22" i="8"/>
  <c r="U22" i="8"/>
  <c r="Q22" i="8"/>
  <c r="O22" i="8"/>
  <c r="K22" i="8"/>
  <c r="AR22" i="8" s="1"/>
  <c r="I22" i="8"/>
  <c r="W21" i="8"/>
  <c r="U21" i="8"/>
  <c r="V21" i="8" s="1"/>
  <c r="Q21" i="8"/>
  <c r="O21" i="8"/>
  <c r="P21" i="8" s="1"/>
  <c r="K21" i="8"/>
  <c r="I21" i="8"/>
  <c r="J21" i="8" s="1"/>
  <c r="Y23" i="8"/>
  <c r="X20" i="8"/>
  <c r="W20" i="8"/>
  <c r="U20" i="8"/>
  <c r="V20" i="8" s="1"/>
  <c r="T20" i="8"/>
  <c r="R20" i="8"/>
  <c r="Q20" i="8"/>
  <c r="O20" i="8"/>
  <c r="P20" i="8" s="1"/>
  <c r="N20" i="8"/>
  <c r="L20" i="8"/>
  <c r="K20" i="8"/>
  <c r="I20" i="8"/>
  <c r="J20" i="8" s="1"/>
  <c r="H20" i="8"/>
  <c r="AN19" i="8"/>
  <c r="AM19" i="8"/>
  <c r="W19" i="8"/>
  <c r="U19" i="8"/>
  <c r="Q19" i="8"/>
  <c r="O19" i="8"/>
  <c r="K19" i="8"/>
  <c r="AR19" i="8" s="1"/>
  <c r="I19" i="8"/>
  <c r="AB18" i="8"/>
  <c r="Q18" i="8"/>
  <c r="O18" i="8"/>
  <c r="P18" i="8" s="1"/>
  <c r="K18" i="8"/>
  <c r="I18" i="8"/>
  <c r="J18" i="8" s="1"/>
  <c r="S23" i="8"/>
  <c r="AB17" i="8"/>
  <c r="Y17" i="8"/>
  <c r="S20" i="8" s="1"/>
  <c r="R17" i="8"/>
  <c r="Q17" i="8"/>
  <c r="O17" i="8"/>
  <c r="P17" i="8" s="1"/>
  <c r="N17" i="8"/>
  <c r="L17" i="8"/>
  <c r="K17" i="8"/>
  <c r="I17" i="8"/>
  <c r="J17" i="8" s="1"/>
  <c r="H17" i="8"/>
  <c r="AN16" i="8"/>
  <c r="AM16" i="8"/>
  <c r="Q16" i="8"/>
  <c r="O16" i="8"/>
  <c r="K16" i="8"/>
  <c r="AR16" i="8" s="1"/>
  <c r="I16" i="8"/>
  <c r="AB15" i="8"/>
  <c r="V15" i="8"/>
  <c r="K15" i="8"/>
  <c r="I15" i="8"/>
  <c r="J15" i="8" s="1"/>
  <c r="M23" i="8"/>
  <c r="AB14" i="8"/>
  <c r="Y14" i="8"/>
  <c r="M20" i="8" s="1"/>
  <c r="V14" i="8"/>
  <c r="S14" i="8"/>
  <c r="M17" i="8" s="1"/>
  <c r="L14" i="8"/>
  <c r="K14" i="8"/>
  <c r="I14" i="8"/>
  <c r="J14" i="8" s="1"/>
  <c r="H14" i="8"/>
  <c r="AN13" i="8"/>
  <c r="AM13" i="8"/>
  <c r="K13" i="8"/>
  <c r="AR13" i="8" s="1"/>
  <c r="I13" i="8"/>
  <c r="AB12" i="8"/>
  <c r="V12" i="8"/>
  <c r="P12" i="8"/>
  <c r="G23" i="8"/>
  <c r="AB11" i="8"/>
  <c r="Y11" i="8"/>
  <c r="G20" i="8" s="1"/>
  <c r="V11" i="8"/>
  <c r="S11" i="8"/>
  <c r="G17" i="8" s="1"/>
  <c r="P11" i="8"/>
  <c r="M11" i="8"/>
  <c r="G14" i="8" s="1"/>
  <c r="AR10" i="8"/>
  <c r="AQ10" i="8"/>
  <c r="AS10" i="8" s="1"/>
  <c r="AN10" i="8"/>
  <c r="AM10" i="8"/>
  <c r="AL10" i="8"/>
  <c r="AK10" i="8"/>
  <c r="W21" i="11"/>
  <c r="U21" i="11"/>
  <c r="V21" i="11" s="1"/>
  <c r="Q21" i="11"/>
  <c r="O21" i="11"/>
  <c r="P21" i="11" s="1"/>
  <c r="K21" i="11"/>
  <c r="I21" i="11"/>
  <c r="J21" i="11" s="1"/>
  <c r="X20" i="11"/>
  <c r="W20" i="11"/>
  <c r="U20" i="11"/>
  <c r="V20" i="11" s="1"/>
  <c r="T20" i="11"/>
  <c r="R20" i="11"/>
  <c r="Q20" i="11"/>
  <c r="O20" i="11"/>
  <c r="P20" i="11" s="1"/>
  <c r="N20" i="11"/>
  <c r="L20" i="11"/>
  <c r="K20" i="11"/>
  <c r="I20" i="11"/>
  <c r="J20" i="11" s="1"/>
  <c r="H20" i="11"/>
  <c r="AH19" i="11"/>
  <c r="AI19" i="11" s="1"/>
  <c r="AG19" i="11"/>
  <c r="W19" i="11"/>
  <c r="U19" i="11"/>
  <c r="Q19" i="11"/>
  <c r="O19" i="11"/>
  <c r="K19" i="11"/>
  <c r="AL19" i="11" s="1"/>
  <c r="I19" i="11"/>
  <c r="AB18" i="11"/>
  <c r="Q18" i="11"/>
  <c r="O18" i="11"/>
  <c r="P18" i="11" s="1"/>
  <c r="K18" i="11"/>
  <c r="I18" i="11"/>
  <c r="J18" i="11" s="1"/>
  <c r="AB17" i="11"/>
  <c r="Y17" i="11"/>
  <c r="S20" i="11" s="1"/>
  <c r="R17" i="11"/>
  <c r="Q17" i="11"/>
  <c r="O17" i="11"/>
  <c r="P17" i="11" s="1"/>
  <c r="N17" i="11"/>
  <c r="L17" i="11"/>
  <c r="K17" i="11"/>
  <c r="I17" i="11"/>
  <c r="J17" i="11" s="1"/>
  <c r="H17" i="11"/>
  <c r="AH16" i="11"/>
  <c r="AG16" i="11"/>
  <c r="Q16" i="11"/>
  <c r="O16" i="11"/>
  <c r="K16" i="11"/>
  <c r="AL16" i="11" s="1"/>
  <c r="I16" i="11"/>
  <c r="AB15" i="11"/>
  <c r="V15" i="11"/>
  <c r="K15" i="11"/>
  <c r="I15" i="11"/>
  <c r="J15" i="11" s="1"/>
  <c r="AB14" i="11"/>
  <c r="Y14" i="11"/>
  <c r="M20" i="11" s="1"/>
  <c r="V14" i="11"/>
  <c r="S14" i="11"/>
  <c r="M17" i="11" s="1"/>
  <c r="L14" i="11"/>
  <c r="K14" i="11"/>
  <c r="I14" i="11"/>
  <c r="J14" i="11" s="1"/>
  <c r="H14" i="11"/>
  <c r="AH13" i="11"/>
  <c r="AG13" i="11"/>
  <c r="K13" i="11"/>
  <c r="AL13" i="11" s="1"/>
  <c r="I13" i="11"/>
  <c r="AB12" i="11"/>
  <c r="V12" i="11"/>
  <c r="P12" i="11"/>
  <c r="AB11" i="11"/>
  <c r="Y11" i="11"/>
  <c r="G20" i="11" s="1"/>
  <c r="V11" i="11"/>
  <c r="S11" i="11"/>
  <c r="G17" i="11" s="1"/>
  <c r="P11" i="11"/>
  <c r="M11" i="11"/>
  <c r="G14" i="11" s="1"/>
  <c r="AL10" i="11"/>
  <c r="AK10" i="11"/>
  <c r="AM10" i="11" s="1"/>
  <c r="AH10" i="11"/>
  <c r="AG10" i="11"/>
  <c r="AF10" i="11"/>
  <c r="AE10" i="11"/>
  <c r="U19" i="10"/>
  <c r="M19" i="10"/>
  <c r="E19" i="10"/>
  <c r="A85" i="10" s="1"/>
  <c r="U42" i="10"/>
  <c r="M42" i="10"/>
  <c r="A88" i="10" s="1"/>
  <c r="E42" i="10"/>
  <c r="U65" i="10"/>
  <c r="A91" i="10" s="1"/>
  <c r="M65" i="10"/>
  <c r="E65" i="10"/>
  <c r="U93" i="10"/>
  <c r="A207" i="10" s="1"/>
  <c r="M93" i="10"/>
  <c r="A187" i="10" s="1"/>
  <c r="E93" i="10"/>
  <c r="A158" i="10" s="1"/>
  <c r="U116" i="10"/>
  <c r="A210" i="10" s="1"/>
  <c r="M116" i="10"/>
  <c r="A181" i="10" s="1"/>
  <c r="E116" i="10"/>
  <c r="A161" i="10" s="1"/>
  <c r="U139" i="10"/>
  <c r="A204" i="10" s="1"/>
  <c r="M139" i="10"/>
  <c r="A184" i="10" s="1"/>
  <c r="E139" i="10"/>
  <c r="A164" i="10" s="1"/>
  <c r="U166" i="10"/>
  <c r="M166" i="10"/>
  <c r="E166" i="10"/>
  <c r="U189" i="10"/>
  <c r="M189" i="10"/>
  <c r="E189" i="10"/>
  <c r="U212" i="10"/>
  <c r="M212" i="10"/>
  <c r="E212" i="10"/>
  <c r="U45" i="13"/>
  <c r="M45" i="13"/>
  <c r="E45" i="13"/>
  <c r="U98" i="13"/>
  <c r="M98" i="13"/>
  <c r="E98" i="13"/>
  <c r="Q211" i="10"/>
  <c r="O211" i="10"/>
  <c r="P211" i="10" s="1"/>
  <c r="K211" i="10"/>
  <c r="I211" i="10"/>
  <c r="J211" i="10" s="1"/>
  <c r="R210" i="10"/>
  <c r="Q210" i="10"/>
  <c r="O210" i="10"/>
  <c r="P210" i="10" s="1"/>
  <c r="N210" i="10"/>
  <c r="L210" i="10"/>
  <c r="K210" i="10"/>
  <c r="I210" i="10"/>
  <c r="J210" i="10" s="1"/>
  <c r="H210" i="10"/>
  <c r="AB209" i="10"/>
  <c r="AA209" i="10"/>
  <c r="Q209" i="10"/>
  <c r="O209" i="10"/>
  <c r="K209" i="10"/>
  <c r="AF209" i="10" s="1"/>
  <c r="I209" i="10"/>
  <c r="V208" i="10"/>
  <c r="K208" i="10"/>
  <c r="I208" i="10"/>
  <c r="J208" i="10" s="1"/>
  <c r="V207" i="10"/>
  <c r="S207" i="10"/>
  <c r="M210" i="10" s="1"/>
  <c r="L207" i="10"/>
  <c r="K207" i="10"/>
  <c r="I207" i="10"/>
  <c r="J207" i="10" s="1"/>
  <c r="H207" i="10"/>
  <c r="AB206" i="10"/>
  <c r="AA206" i="10"/>
  <c r="K206" i="10"/>
  <c r="AF206" i="10" s="1"/>
  <c r="I206" i="10"/>
  <c r="V205" i="10"/>
  <c r="P205" i="10"/>
  <c r="V204" i="10"/>
  <c r="S204" i="10"/>
  <c r="G210" i="10" s="1"/>
  <c r="P204" i="10"/>
  <c r="M204" i="10"/>
  <c r="G207" i="10" s="1"/>
  <c r="AF203" i="10"/>
  <c r="AE203" i="10"/>
  <c r="AG203" i="10" s="1"/>
  <c r="AB203" i="10"/>
  <c r="AA203" i="10"/>
  <c r="Z203" i="10"/>
  <c r="Y203" i="10"/>
  <c r="Q188" i="10"/>
  <c r="O188" i="10"/>
  <c r="P188" i="10" s="1"/>
  <c r="K188" i="10"/>
  <c r="I188" i="10"/>
  <c r="J188" i="10" s="1"/>
  <c r="R187" i="10"/>
  <c r="Q187" i="10"/>
  <c r="O187" i="10"/>
  <c r="P187" i="10" s="1"/>
  <c r="N187" i="10"/>
  <c r="L187" i="10"/>
  <c r="K187" i="10"/>
  <c r="I187" i="10"/>
  <c r="J187" i="10" s="1"/>
  <c r="H187" i="10"/>
  <c r="AB186" i="10"/>
  <c r="AA186" i="10"/>
  <c r="Q186" i="10"/>
  <c r="O186" i="10"/>
  <c r="K186" i="10"/>
  <c r="AF186" i="10" s="1"/>
  <c r="I186" i="10"/>
  <c r="V185" i="10"/>
  <c r="K185" i="10"/>
  <c r="I185" i="10"/>
  <c r="J185" i="10" s="1"/>
  <c r="V184" i="10"/>
  <c r="S184" i="10"/>
  <c r="M187" i="10" s="1"/>
  <c r="L184" i="10"/>
  <c r="K184" i="10"/>
  <c r="I184" i="10"/>
  <c r="J184" i="10" s="1"/>
  <c r="H184" i="10"/>
  <c r="AB183" i="10"/>
  <c r="AA183" i="10"/>
  <c r="K183" i="10"/>
  <c r="AF183" i="10" s="1"/>
  <c r="I183" i="10"/>
  <c r="V182" i="10"/>
  <c r="P182" i="10"/>
  <c r="V181" i="10"/>
  <c r="S181" i="10"/>
  <c r="G187" i="10" s="1"/>
  <c r="P181" i="10"/>
  <c r="M181" i="10"/>
  <c r="G184" i="10" s="1"/>
  <c r="AF180" i="10"/>
  <c r="AE180" i="10"/>
  <c r="AG180" i="10" s="1"/>
  <c r="AB180" i="10"/>
  <c r="AC180" i="10" s="1"/>
  <c r="AA180" i="10"/>
  <c r="Z180" i="10"/>
  <c r="Y180" i="10"/>
  <c r="Q165" i="10"/>
  <c r="O165" i="10"/>
  <c r="P165" i="10" s="1"/>
  <c r="K165" i="10"/>
  <c r="I165" i="10"/>
  <c r="J165" i="10" s="1"/>
  <c r="R164" i="10"/>
  <c r="Q164" i="10"/>
  <c r="O164" i="10"/>
  <c r="P164" i="10" s="1"/>
  <c r="N164" i="10"/>
  <c r="L164" i="10"/>
  <c r="K164" i="10"/>
  <c r="I164" i="10"/>
  <c r="J164" i="10" s="1"/>
  <c r="H164" i="10"/>
  <c r="AB163" i="10"/>
  <c r="AA163" i="10"/>
  <c r="Q163" i="10"/>
  <c r="O163" i="10"/>
  <c r="K163" i="10"/>
  <c r="AF163" i="10" s="1"/>
  <c r="I163" i="10"/>
  <c r="V162" i="10"/>
  <c r="K162" i="10"/>
  <c r="I162" i="10"/>
  <c r="J162" i="10" s="1"/>
  <c r="V161" i="10"/>
  <c r="S161" i="10"/>
  <c r="M164" i="10" s="1"/>
  <c r="L161" i="10"/>
  <c r="K161" i="10"/>
  <c r="I161" i="10"/>
  <c r="J161" i="10" s="1"/>
  <c r="H161" i="10"/>
  <c r="AB160" i="10"/>
  <c r="AC160" i="10" s="1"/>
  <c r="AA160" i="10"/>
  <c r="K160" i="10"/>
  <c r="AF160" i="10" s="1"/>
  <c r="I160" i="10"/>
  <c r="V159" i="10"/>
  <c r="P159" i="10"/>
  <c r="V158" i="10"/>
  <c r="S158" i="10"/>
  <c r="G164" i="10" s="1"/>
  <c r="P158" i="10"/>
  <c r="M158" i="10"/>
  <c r="G161" i="10" s="1"/>
  <c r="AF157" i="10"/>
  <c r="AE157" i="10"/>
  <c r="AG157" i="10" s="1"/>
  <c r="AB157" i="10"/>
  <c r="AA157" i="10"/>
  <c r="Z157" i="10"/>
  <c r="Y157" i="10"/>
  <c r="Q138" i="10"/>
  <c r="O138" i="10"/>
  <c r="P138" i="10" s="1"/>
  <c r="K138" i="10"/>
  <c r="I138" i="10"/>
  <c r="J138" i="10" s="1"/>
  <c r="R137" i="10"/>
  <c r="Q137" i="10"/>
  <c r="O137" i="10"/>
  <c r="P137" i="10" s="1"/>
  <c r="N137" i="10"/>
  <c r="L137" i="10"/>
  <c r="K137" i="10"/>
  <c r="I137" i="10"/>
  <c r="J137" i="10" s="1"/>
  <c r="H137" i="10"/>
  <c r="AB136" i="10"/>
  <c r="AA136" i="10"/>
  <c r="Q136" i="10"/>
  <c r="O136" i="10"/>
  <c r="K136" i="10"/>
  <c r="AF136" i="10" s="1"/>
  <c r="I136" i="10"/>
  <c r="V135" i="10"/>
  <c r="K135" i="10"/>
  <c r="I135" i="10"/>
  <c r="J135" i="10" s="1"/>
  <c r="V134" i="10"/>
  <c r="S134" i="10"/>
  <c r="M137" i="10" s="1"/>
  <c r="L134" i="10"/>
  <c r="K134" i="10"/>
  <c r="I134" i="10"/>
  <c r="J134" i="10" s="1"/>
  <c r="H134" i="10"/>
  <c r="AB133" i="10"/>
  <c r="AA133" i="10"/>
  <c r="K133" i="10"/>
  <c r="AF133" i="10" s="1"/>
  <c r="I133" i="10"/>
  <c r="V132" i="10"/>
  <c r="P132" i="10"/>
  <c r="V131" i="10"/>
  <c r="S131" i="10"/>
  <c r="G137" i="10" s="1"/>
  <c r="P131" i="10"/>
  <c r="M131" i="10"/>
  <c r="G134" i="10" s="1"/>
  <c r="AF130" i="10"/>
  <c r="AE130" i="10"/>
  <c r="AB130" i="10"/>
  <c r="AA130" i="10"/>
  <c r="Z130" i="10"/>
  <c r="Y130" i="10"/>
  <c r="Q115" i="10"/>
  <c r="O115" i="10"/>
  <c r="P115" i="10" s="1"/>
  <c r="K115" i="10"/>
  <c r="I115" i="10"/>
  <c r="J115" i="10" s="1"/>
  <c r="R114" i="10"/>
  <c r="Q114" i="10"/>
  <c r="O114" i="10"/>
  <c r="P114" i="10" s="1"/>
  <c r="N114" i="10"/>
  <c r="L114" i="10"/>
  <c r="K114" i="10"/>
  <c r="I114" i="10"/>
  <c r="J114" i="10" s="1"/>
  <c r="H114" i="10"/>
  <c r="AB113" i="10"/>
  <c r="AA113" i="10"/>
  <c r="Q113" i="10"/>
  <c r="O113" i="10"/>
  <c r="K113" i="10"/>
  <c r="AF113" i="10" s="1"/>
  <c r="I113" i="10"/>
  <c r="V112" i="10"/>
  <c r="K112" i="10"/>
  <c r="I112" i="10"/>
  <c r="J112" i="10" s="1"/>
  <c r="V111" i="10"/>
  <c r="S111" i="10"/>
  <c r="M114" i="10" s="1"/>
  <c r="L111" i="10"/>
  <c r="K111" i="10"/>
  <c r="I111" i="10"/>
  <c r="J111" i="10" s="1"/>
  <c r="H111" i="10"/>
  <c r="AB110" i="10"/>
  <c r="AA110" i="10"/>
  <c r="K110" i="10"/>
  <c r="AF110" i="10" s="1"/>
  <c r="I110" i="10"/>
  <c r="V109" i="10"/>
  <c r="P109" i="10"/>
  <c r="V108" i="10"/>
  <c r="S108" i="10"/>
  <c r="G114" i="10" s="1"/>
  <c r="P108" i="10"/>
  <c r="M108" i="10"/>
  <c r="G111" i="10" s="1"/>
  <c r="AF107" i="10"/>
  <c r="AE107" i="10"/>
  <c r="AG107" i="10" s="1"/>
  <c r="AB107" i="10"/>
  <c r="AC107" i="10" s="1"/>
  <c r="AA107" i="10"/>
  <c r="Z107" i="10"/>
  <c r="Y107" i="10"/>
  <c r="Q92" i="10"/>
  <c r="O92" i="10"/>
  <c r="P92" i="10" s="1"/>
  <c r="K92" i="10"/>
  <c r="I92" i="10"/>
  <c r="J92" i="10" s="1"/>
  <c r="R91" i="10"/>
  <c r="Q91" i="10"/>
  <c r="O91" i="10"/>
  <c r="P91" i="10" s="1"/>
  <c r="N91" i="10"/>
  <c r="L91" i="10"/>
  <c r="K91" i="10"/>
  <c r="I91" i="10"/>
  <c r="J91" i="10" s="1"/>
  <c r="H91" i="10"/>
  <c r="AB90" i="10"/>
  <c r="AA90" i="10"/>
  <c r="Q90" i="10"/>
  <c r="O90" i="10"/>
  <c r="K90" i="10"/>
  <c r="AF90" i="10" s="1"/>
  <c r="I90" i="10"/>
  <c r="V89" i="10"/>
  <c r="K89" i="10"/>
  <c r="I89" i="10"/>
  <c r="J89" i="10" s="1"/>
  <c r="V88" i="10"/>
  <c r="S88" i="10"/>
  <c r="M91" i="10" s="1"/>
  <c r="L88" i="10"/>
  <c r="K88" i="10"/>
  <c r="I88" i="10"/>
  <c r="J88" i="10" s="1"/>
  <c r="H88" i="10"/>
  <c r="AB87" i="10"/>
  <c r="AA87" i="10"/>
  <c r="K87" i="10"/>
  <c r="AF87" i="10" s="1"/>
  <c r="I87" i="10"/>
  <c r="V86" i="10"/>
  <c r="P86" i="10"/>
  <c r="V85" i="10"/>
  <c r="S85" i="10"/>
  <c r="G91" i="10" s="1"/>
  <c r="P85" i="10"/>
  <c r="M85" i="10"/>
  <c r="G88" i="10" s="1"/>
  <c r="AF84" i="10"/>
  <c r="AE84" i="10"/>
  <c r="AG84" i="10" s="1"/>
  <c r="AB84" i="10"/>
  <c r="AC84" i="10" s="1"/>
  <c r="AA84" i="10"/>
  <c r="Z84" i="10"/>
  <c r="Y84" i="10"/>
  <c r="Q64" i="10"/>
  <c r="O64" i="10"/>
  <c r="P64" i="10" s="1"/>
  <c r="K64" i="10"/>
  <c r="I64" i="10"/>
  <c r="J64" i="10" s="1"/>
  <c r="R63" i="10"/>
  <c r="Q63" i="10"/>
  <c r="O63" i="10"/>
  <c r="P63" i="10" s="1"/>
  <c r="N63" i="10"/>
  <c r="L63" i="10"/>
  <c r="K63" i="10"/>
  <c r="I63" i="10"/>
  <c r="J63" i="10" s="1"/>
  <c r="H63" i="10"/>
  <c r="AB62" i="10"/>
  <c r="AC62" i="10" s="1"/>
  <c r="AA62" i="10"/>
  <c r="Q62" i="10"/>
  <c r="O62" i="10"/>
  <c r="K62" i="10"/>
  <c r="AF62" i="10" s="1"/>
  <c r="I62" i="10"/>
  <c r="V61" i="10"/>
  <c r="K61" i="10"/>
  <c r="I61" i="10"/>
  <c r="J61" i="10" s="1"/>
  <c r="V60" i="10"/>
  <c r="S60" i="10"/>
  <c r="M63" i="10" s="1"/>
  <c r="L60" i="10"/>
  <c r="K60" i="10"/>
  <c r="I60" i="10"/>
  <c r="J60" i="10" s="1"/>
  <c r="H60" i="10"/>
  <c r="AB59" i="10"/>
  <c r="AA59" i="10"/>
  <c r="K59" i="10"/>
  <c r="AF59" i="10" s="1"/>
  <c r="I59" i="10"/>
  <c r="V58" i="10"/>
  <c r="P58" i="10"/>
  <c r="V57" i="10"/>
  <c r="S57" i="10"/>
  <c r="G63" i="10" s="1"/>
  <c r="P57" i="10"/>
  <c r="M57" i="10"/>
  <c r="G60" i="10" s="1"/>
  <c r="AF56" i="10"/>
  <c r="AE56" i="10"/>
  <c r="AG56" i="10" s="1"/>
  <c r="AB56" i="10"/>
  <c r="AA56" i="10"/>
  <c r="Z56" i="10"/>
  <c r="Y56" i="10"/>
  <c r="Q41" i="10"/>
  <c r="O41" i="10"/>
  <c r="P41" i="10" s="1"/>
  <c r="K41" i="10"/>
  <c r="I41" i="10"/>
  <c r="J41" i="10" s="1"/>
  <c r="R40" i="10"/>
  <c r="Q40" i="10"/>
  <c r="O40" i="10"/>
  <c r="P40" i="10" s="1"/>
  <c r="N40" i="10"/>
  <c r="L40" i="10"/>
  <c r="K40" i="10"/>
  <c r="I40" i="10"/>
  <c r="J40" i="10" s="1"/>
  <c r="H40" i="10"/>
  <c r="AB39" i="10"/>
  <c r="AA39" i="10"/>
  <c r="Q39" i="10"/>
  <c r="O39" i="10"/>
  <c r="K39" i="10"/>
  <c r="AF39" i="10" s="1"/>
  <c r="I39" i="10"/>
  <c r="V38" i="10"/>
  <c r="K38" i="10"/>
  <c r="I38" i="10"/>
  <c r="J38" i="10" s="1"/>
  <c r="V37" i="10"/>
  <c r="S37" i="10"/>
  <c r="M40" i="10" s="1"/>
  <c r="L37" i="10"/>
  <c r="K37" i="10"/>
  <c r="I37" i="10"/>
  <c r="J37" i="10" s="1"/>
  <c r="H37" i="10"/>
  <c r="AB36" i="10"/>
  <c r="AC36" i="10" s="1"/>
  <c r="AA36" i="10"/>
  <c r="K36" i="10"/>
  <c r="AF36" i="10" s="1"/>
  <c r="I36" i="10"/>
  <c r="V35" i="10"/>
  <c r="P35" i="10"/>
  <c r="V34" i="10"/>
  <c r="S34" i="10"/>
  <c r="G40" i="10" s="1"/>
  <c r="P34" i="10"/>
  <c r="M34" i="10"/>
  <c r="G37" i="10" s="1"/>
  <c r="AF33" i="10"/>
  <c r="AE33" i="10"/>
  <c r="AG33" i="10" s="1"/>
  <c r="AB33" i="10"/>
  <c r="AA33" i="10"/>
  <c r="Z33" i="10"/>
  <c r="Y33" i="10"/>
  <c r="Q18" i="10"/>
  <c r="O18" i="10"/>
  <c r="P18" i="10" s="1"/>
  <c r="K18" i="10"/>
  <c r="I18" i="10"/>
  <c r="J18" i="10" s="1"/>
  <c r="R17" i="10"/>
  <c r="Q17" i="10"/>
  <c r="O17" i="10"/>
  <c r="P17" i="10" s="1"/>
  <c r="N17" i="10"/>
  <c r="L17" i="10"/>
  <c r="K17" i="10"/>
  <c r="I17" i="10"/>
  <c r="J17" i="10" s="1"/>
  <c r="H17" i="10"/>
  <c r="AB16" i="10"/>
  <c r="AA16" i="10"/>
  <c r="Q16" i="10"/>
  <c r="O16" i="10"/>
  <c r="K16" i="10"/>
  <c r="AF16" i="10" s="1"/>
  <c r="I16" i="10"/>
  <c r="V15" i="10"/>
  <c r="K15" i="10"/>
  <c r="I15" i="10"/>
  <c r="J15" i="10" s="1"/>
  <c r="V14" i="10"/>
  <c r="S14" i="10"/>
  <c r="M17" i="10" s="1"/>
  <c r="L14" i="10"/>
  <c r="K14" i="10"/>
  <c r="I14" i="10"/>
  <c r="J14" i="10" s="1"/>
  <c r="H14" i="10"/>
  <c r="AB13" i="10"/>
  <c r="AA13" i="10"/>
  <c r="K13" i="10"/>
  <c r="AF13" i="10" s="1"/>
  <c r="I13" i="10"/>
  <c r="V12" i="10"/>
  <c r="P12" i="10"/>
  <c r="V11" i="10"/>
  <c r="S11" i="10"/>
  <c r="G17" i="10" s="1"/>
  <c r="P11" i="10"/>
  <c r="M11" i="10"/>
  <c r="G14" i="10" s="1"/>
  <c r="AF10" i="10"/>
  <c r="AE10" i="10"/>
  <c r="AG10" i="10" s="1"/>
  <c r="AB10" i="10"/>
  <c r="AC10" i="10" s="1"/>
  <c r="AA10" i="10"/>
  <c r="Z10" i="10"/>
  <c r="Y10" i="10"/>
  <c r="Q97" i="13"/>
  <c r="O97" i="13"/>
  <c r="P97" i="13" s="1"/>
  <c r="K97" i="13"/>
  <c r="I97" i="13"/>
  <c r="J97" i="13" s="1"/>
  <c r="R96" i="13"/>
  <c r="Q96" i="13"/>
  <c r="O96" i="13"/>
  <c r="P96" i="13" s="1"/>
  <c r="N96" i="13"/>
  <c r="L96" i="13"/>
  <c r="K96" i="13"/>
  <c r="I96" i="13"/>
  <c r="J96" i="13" s="1"/>
  <c r="H96" i="13"/>
  <c r="AB95" i="13"/>
  <c r="AA95" i="13"/>
  <c r="Q95" i="13"/>
  <c r="O95" i="13"/>
  <c r="K95" i="13"/>
  <c r="AF95" i="13" s="1"/>
  <c r="I95" i="13"/>
  <c r="V94" i="13"/>
  <c r="K94" i="13"/>
  <c r="I94" i="13"/>
  <c r="J94" i="13" s="1"/>
  <c r="V93" i="13"/>
  <c r="S93" i="13"/>
  <c r="M96" i="13" s="1"/>
  <c r="L93" i="13"/>
  <c r="K93" i="13"/>
  <c r="I93" i="13"/>
  <c r="J93" i="13" s="1"/>
  <c r="H93" i="13"/>
  <c r="AB92" i="13"/>
  <c r="AA92" i="13"/>
  <c r="K92" i="13"/>
  <c r="AF92" i="13" s="1"/>
  <c r="I92" i="13"/>
  <c r="V91" i="13"/>
  <c r="P91" i="13"/>
  <c r="V90" i="13"/>
  <c r="S90" i="13"/>
  <c r="G96" i="13" s="1"/>
  <c r="P90" i="13"/>
  <c r="M90" i="13"/>
  <c r="G93" i="13" s="1"/>
  <c r="AF89" i="13"/>
  <c r="AE89" i="13"/>
  <c r="AG89" i="13" s="1"/>
  <c r="AB89" i="13"/>
  <c r="AA89" i="13"/>
  <c r="Z89" i="13"/>
  <c r="Y89" i="13"/>
  <c r="Q44" i="13"/>
  <c r="O44" i="13"/>
  <c r="P44" i="13" s="1"/>
  <c r="K44" i="13"/>
  <c r="I44" i="13"/>
  <c r="J44" i="13" s="1"/>
  <c r="R43" i="13"/>
  <c r="Q43" i="13"/>
  <c r="O43" i="13"/>
  <c r="P43" i="13" s="1"/>
  <c r="N43" i="13"/>
  <c r="L43" i="13"/>
  <c r="K43" i="13"/>
  <c r="I43" i="13"/>
  <c r="J43" i="13" s="1"/>
  <c r="H43" i="13"/>
  <c r="AB42" i="13"/>
  <c r="AA42" i="13"/>
  <c r="Q42" i="13"/>
  <c r="O42" i="13"/>
  <c r="K42" i="13"/>
  <c r="AF42" i="13" s="1"/>
  <c r="I42" i="13"/>
  <c r="V41" i="13"/>
  <c r="K41" i="13"/>
  <c r="I41" i="13"/>
  <c r="J41" i="13" s="1"/>
  <c r="V40" i="13"/>
  <c r="S40" i="13"/>
  <c r="M43" i="13" s="1"/>
  <c r="L40" i="13"/>
  <c r="K40" i="13"/>
  <c r="I40" i="13"/>
  <c r="J40" i="13" s="1"/>
  <c r="H40" i="13"/>
  <c r="AB39" i="13"/>
  <c r="AA39" i="13"/>
  <c r="K39" i="13"/>
  <c r="AF39" i="13" s="1"/>
  <c r="I39" i="13"/>
  <c r="V38" i="13"/>
  <c r="P38" i="13"/>
  <c r="V37" i="13"/>
  <c r="S37" i="13"/>
  <c r="G43" i="13" s="1"/>
  <c r="P37" i="13"/>
  <c r="M37" i="13"/>
  <c r="G40" i="13" s="1"/>
  <c r="AF36" i="13"/>
  <c r="AE36" i="13"/>
  <c r="AG36" i="13" s="1"/>
  <c r="AB36" i="13"/>
  <c r="AA36" i="13"/>
  <c r="Z36" i="13"/>
  <c r="Y36" i="13"/>
  <c r="AC203" i="10" l="1"/>
  <c r="AC206" i="10"/>
  <c r="AC157" i="10"/>
  <c r="AC183" i="10"/>
  <c r="AC209" i="10"/>
  <c r="AC163" i="10"/>
  <c r="AC186" i="10"/>
  <c r="AC92" i="13"/>
  <c r="AC89" i="13"/>
  <c r="AC95" i="13"/>
  <c r="AC133" i="10"/>
  <c r="AC130" i="10"/>
  <c r="AI16" i="11"/>
  <c r="AC110" i="10"/>
  <c r="AC87" i="10"/>
  <c r="AC136" i="10"/>
  <c r="AC113" i="10"/>
  <c r="AC90" i="10"/>
  <c r="AI19" i="13"/>
  <c r="AI10" i="11"/>
  <c r="AI13" i="13"/>
  <c r="AC13" i="10"/>
  <c r="AC39" i="13"/>
  <c r="AC36" i="13"/>
  <c r="AC59" i="10"/>
  <c r="AC42" i="13"/>
  <c r="AC16" i="10"/>
  <c r="AC39" i="10"/>
  <c r="AI13" i="11"/>
  <c r="AC56" i="10"/>
  <c r="AC33" i="10"/>
  <c r="AO41" i="8"/>
  <c r="AO13" i="8"/>
  <c r="AO22" i="8"/>
  <c r="AO50" i="8"/>
  <c r="AO10" i="8"/>
  <c r="AO38" i="8"/>
  <c r="AO16" i="8"/>
  <c r="AO47" i="8"/>
  <c r="AO44" i="8"/>
  <c r="AO19" i="8"/>
  <c r="AK13" i="13"/>
  <c r="AM13" i="13" s="1"/>
  <c r="AF13" i="13"/>
  <c r="AE13" i="13"/>
  <c r="AK16" i="13"/>
  <c r="AM16" i="13" s="1"/>
  <c r="AF16" i="13"/>
  <c r="AE16" i="13"/>
  <c r="AK19" i="13"/>
  <c r="AM19" i="13" s="1"/>
  <c r="AF19" i="13"/>
  <c r="AE19" i="13"/>
  <c r="AQ41" i="8"/>
  <c r="AS41" i="8" s="1"/>
  <c r="AL41" i="8"/>
  <c r="AK41" i="8"/>
  <c r="AQ44" i="8"/>
  <c r="AS44" i="8" s="1"/>
  <c r="AL44" i="8"/>
  <c r="AK44" i="8"/>
  <c r="AQ47" i="8"/>
  <c r="AS47" i="8" s="1"/>
  <c r="AL47" i="8"/>
  <c r="AK47" i="8"/>
  <c r="AQ50" i="8"/>
  <c r="AS50" i="8" s="1"/>
  <c r="AL50" i="8"/>
  <c r="AK50" i="8"/>
  <c r="AQ13" i="8"/>
  <c r="AS13" i="8" s="1"/>
  <c r="AL13" i="8"/>
  <c r="AK13" i="8"/>
  <c r="AQ16" i="8"/>
  <c r="AS16" i="8" s="1"/>
  <c r="AL16" i="8"/>
  <c r="AK16" i="8"/>
  <c r="AQ19" i="8"/>
  <c r="AS19" i="8" s="1"/>
  <c r="AL19" i="8"/>
  <c r="AK19" i="8"/>
  <c r="AQ22" i="8"/>
  <c r="AS22" i="8" s="1"/>
  <c r="AL22" i="8"/>
  <c r="AK22" i="8"/>
  <c r="AK13" i="11"/>
  <c r="AM13" i="11" s="1"/>
  <c r="AF13" i="11"/>
  <c r="AE13" i="11"/>
  <c r="AK16" i="11"/>
  <c r="AM16" i="11" s="1"/>
  <c r="AF16" i="11"/>
  <c r="AE16" i="11"/>
  <c r="AK19" i="11"/>
  <c r="AM19" i="11" s="1"/>
  <c r="AF19" i="11"/>
  <c r="AE19" i="11"/>
  <c r="AE206" i="10"/>
  <c r="AG206" i="10" s="1"/>
  <c r="Z206" i="10"/>
  <c r="Y206" i="10"/>
  <c r="AE209" i="10"/>
  <c r="AG209" i="10" s="1"/>
  <c r="Z209" i="10"/>
  <c r="Y209" i="10"/>
  <c r="AE183" i="10"/>
  <c r="AG183" i="10" s="1"/>
  <c r="Z183" i="10"/>
  <c r="Y183" i="10"/>
  <c r="AE186" i="10"/>
  <c r="AG186" i="10" s="1"/>
  <c r="Z186" i="10"/>
  <c r="Y186" i="10"/>
  <c r="AE160" i="10"/>
  <c r="AG160" i="10" s="1"/>
  <c r="Z160" i="10"/>
  <c r="Y160" i="10"/>
  <c r="AE163" i="10"/>
  <c r="AG163" i="10" s="1"/>
  <c r="Z163" i="10"/>
  <c r="Y163" i="10"/>
  <c r="AE133" i="10"/>
  <c r="AG133" i="10" s="1"/>
  <c r="Z133" i="10"/>
  <c r="Y133" i="10"/>
  <c r="AE136" i="10"/>
  <c r="AG136" i="10" s="1"/>
  <c r="Z136" i="10"/>
  <c r="Y136" i="10"/>
  <c r="AE110" i="10"/>
  <c r="AG110" i="10" s="1"/>
  <c r="Z110" i="10"/>
  <c r="Y110" i="10"/>
  <c r="AE113" i="10"/>
  <c r="AG113" i="10" s="1"/>
  <c r="Z113" i="10"/>
  <c r="Y113" i="10"/>
  <c r="AE87" i="10"/>
  <c r="AG87" i="10" s="1"/>
  <c r="Z87" i="10"/>
  <c r="Y87" i="10"/>
  <c r="AE90" i="10"/>
  <c r="AG90" i="10" s="1"/>
  <c r="Z90" i="10"/>
  <c r="Y90" i="10"/>
  <c r="AE59" i="10"/>
  <c r="AG59" i="10" s="1"/>
  <c r="Z59" i="10"/>
  <c r="Y59" i="10"/>
  <c r="AE62" i="10"/>
  <c r="AG62" i="10" s="1"/>
  <c r="Z62" i="10"/>
  <c r="Y62" i="10"/>
  <c r="AE36" i="10"/>
  <c r="AG36" i="10" s="1"/>
  <c r="Z36" i="10"/>
  <c r="Y36" i="10"/>
  <c r="AE39" i="10"/>
  <c r="AG39" i="10" s="1"/>
  <c r="Z39" i="10"/>
  <c r="Y39" i="10"/>
  <c r="AE13" i="10"/>
  <c r="AG13" i="10" s="1"/>
  <c r="Z13" i="10"/>
  <c r="Y13" i="10"/>
  <c r="AE16" i="10"/>
  <c r="AG16" i="10" s="1"/>
  <c r="Z16" i="10"/>
  <c r="Y16" i="10"/>
  <c r="AE92" i="13"/>
  <c r="AG92" i="13" s="1"/>
  <c r="Z92" i="13"/>
  <c r="Y92" i="13"/>
  <c r="AE95" i="13"/>
  <c r="AG95" i="13" s="1"/>
  <c r="Z95" i="13"/>
  <c r="Y95" i="13"/>
  <c r="AE39" i="13"/>
  <c r="AG39" i="13" s="1"/>
  <c r="Z39" i="13"/>
  <c r="Y39" i="13"/>
  <c r="AE42" i="13"/>
  <c r="AG42" i="13" s="1"/>
  <c r="Z42" i="13"/>
  <c r="Y42" i="13"/>
  <c r="AI28" i="13" l="1"/>
  <c r="AI26" i="13"/>
  <c r="O106" i="13"/>
  <c r="N106" i="13"/>
  <c r="I106" i="13"/>
  <c r="D106" i="13"/>
  <c r="AE104" i="13"/>
  <c r="Z104" i="13"/>
  <c r="T104" i="13"/>
  <c r="AE103" i="13"/>
  <c r="Z103" i="13"/>
  <c r="T103" i="13"/>
  <c r="AE102" i="13"/>
  <c r="Z102" i="13"/>
  <c r="T102" i="13"/>
  <c r="K100" i="13"/>
  <c r="J100" i="13"/>
  <c r="S87" i="13"/>
  <c r="M87" i="13"/>
  <c r="G87" i="13"/>
  <c r="S86" i="13"/>
  <c r="M86" i="13"/>
  <c r="G86" i="13"/>
  <c r="O53" i="13"/>
  <c r="N53" i="13"/>
  <c r="I53" i="13"/>
  <c r="D53" i="13"/>
  <c r="AE51" i="13"/>
  <c r="Z51" i="13"/>
  <c r="T51" i="13"/>
  <c r="AE50" i="13"/>
  <c r="Z50" i="13"/>
  <c r="T50" i="13"/>
  <c r="AE49" i="13"/>
  <c r="Z49" i="13"/>
  <c r="T49" i="13"/>
  <c r="K47" i="13"/>
  <c r="J47" i="13"/>
  <c r="S34" i="13"/>
  <c r="M34" i="13"/>
  <c r="G34" i="13"/>
  <c r="S33" i="13"/>
  <c r="M33" i="13"/>
  <c r="G33" i="13"/>
  <c r="O220" i="10"/>
  <c r="N220" i="10"/>
  <c r="I220" i="10"/>
  <c r="D220" i="10"/>
  <c r="AE218" i="10"/>
  <c r="Z218" i="10"/>
  <c r="T218" i="10"/>
  <c r="AE217" i="10"/>
  <c r="Z217" i="10"/>
  <c r="T217" i="10"/>
  <c r="AE216" i="10"/>
  <c r="Z216" i="10"/>
  <c r="T216" i="10"/>
  <c r="K214" i="10"/>
  <c r="J214" i="10"/>
  <c r="S201" i="10"/>
  <c r="M201" i="10"/>
  <c r="G201" i="10"/>
  <c r="S200" i="10"/>
  <c r="M200" i="10"/>
  <c r="G200" i="10"/>
  <c r="O197" i="10"/>
  <c r="N197" i="10"/>
  <c r="I197" i="10"/>
  <c r="D197" i="10"/>
  <c r="AE195" i="10"/>
  <c r="Z195" i="10"/>
  <c r="T195" i="10"/>
  <c r="AE194" i="10"/>
  <c r="Z194" i="10"/>
  <c r="T194" i="10"/>
  <c r="AE193" i="10"/>
  <c r="Z193" i="10"/>
  <c r="T193" i="10"/>
  <c r="K191" i="10"/>
  <c r="J191" i="10"/>
  <c r="S178" i="10"/>
  <c r="M178" i="10"/>
  <c r="G178" i="10"/>
  <c r="S177" i="10"/>
  <c r="M177" i="10"/>
  <c r="G177" i="10"/>
  <c r="O174" i="10"/>
  <c r="N174" i="10"/>
  <c r="I174" i="10"/>
  <c r="D174" i="10"/>
  <c r="AE172" i="10"/>
  <c r="Z172" i="10"/>
  <c r="T172" i="10"/>
  <c r="AE171" i="10"/>
  <c r="Z171" i="10"/>
  <c r="T171" i="10"/>
  <c r="AE170" i="10"/>
  <c r="Z170" i="10"/>
  <c r="T170" i="10"/>
  <c r="K168" i="10"/>
  <c r="J168" i="10"/>
  <c r="S155" i="10"/>
  <c r="M155" i="10"/>
  <c r="G155" i="10"/>
  <c r="S154" i="10"/>
  <c r="M154" i="10"/>
  <c r="G154" i="10"/>
  <c r="O147" i="10"/>
  <c r="N147" i="10"/>
  <c r="I147" i="10"/>
  <c r="D147" i="10"/>
  <c r="AE145" i="10"/>
  <c r="Z145" i="10"/>
  <c r="T145" i="10"/>
  <c r="AE144" i="10"/>
  <c r="Z144" i="10"/>
  <c r="T144" i="10"/>
  <c r="AE143" i="10"/>
  <c r="Z143" i="10"/>
  <c r="T143" i="10"/>
  <c r="K141" i="10"/>
  <c r="J141" i="10"/>
  <c r="S128" i="10"/>
  <c r="M128" i="10"/>
  <c r="G128" i="10"/>
  <c r="S127" i="10"/>
  <c r="M127" i="10"/>
  <c r="G127" i="10"/>
  <c r="O124" i="10"/>
  <c r="N124" i="10"/>
  <c r="I124" i="10"/>
  <c r="D124" i="10"/>
  <c r="AE122" i="10"/>
  <c r="Z122" i="10"/>
  <c r="T122" i="10"/>
  <c r="AE121" i="10"/>
  <c r="Z121" i="10"/>
  <c r="T121" i="10"/>
  <c r="AE120" i="10"/>
  <c r="Z120" i="10"/>
  <c r="T120" i="10"/>
  <c r="K118" i="10"/>
  <c r="J118" i="10"/>
  <c r="S105" i="10"/>
  <c r="M105" i="10"/>
  <c r="G105" i="10"/>
  <c r="S104" i="10"/>
  <c r="M104" i="10"/>
  <c r="G104" i="10"/>
  <c r="O101" i="10"/>
  <c r="N101" i="10"/>
  <c r="I101" i="10"/>
  <c r="D101" i="10"/>
  <c r="AE99" i="10"/>
  <c r="Z99" i="10"/>
  <c r="T99" i="10"/>
  <c r="AE98" i="10"/>
  <c r="Z98" i="10"/>
  <c r="T98" i="10"/>
  <c r="AE97" i="10"/>
  <c r="Z97" i="10"/>
  <c r="T97" i="10"/>
  <c r="K95" i="10"/>
  <c r="J95" i="10"/>
  <c r="S82" i="10"/>
  <c r="M82" i="10"/>
  <c r="G82" i="10"/>
  <c r="S81" i="10"/>
  <c r="M81" i="10"/>
  <c r="G81" i="10"/>
  <c r="O73" i="10"/>
  <c r="N73" i="10"/>
  <c r="I73" i="10"/>
  <c r="D73" i="10"/>
  <c r="AE71" i="10"/>
  <c r="Z71" i="10"/>
  <c r="T71" i="10"/>
  <c r="AE70" i="10"/>
  <c r="Z70" i="10"/>
  <c r="T70" i="10"/>
  <c r="AE69" i="10"/>
  <c r="Z69" i="10"/>
  <c r="T69" i="10"/>
  <c r="K67" i="10"/>
  <c r="J67" i="10"/>
  <c r="S54" i="10"/>
  <c r="M54" i="10"/>
  <c r="G54" i="10"/>
  <c r="S53" i="10"/>
  <c r="M53" i="10"/>
  <c r="G53" i="10"/>
  <c r="AI27" i="13" l="1"/>
  <c r="AD26" i="13"/>
  <c r="X26" i="13"/>
  <c r="N30" i="13"/>
  <c r="M30" i="13"/>
  <c r="F30" i="13"/>
  <c r="A30" i="13"/>
  <c r="AI25" i="13"/>
  <c r="AD25" i="13"/>
  <c r="X25" i="13"/>
  <c r="AD28" i="13"/>
  <c r="X28" i="13"/>
  <c r="AD27" i="13"/>
  <c r="X27" i="13"/>
  <c r="N24" i="13"/>
  <c r="M24" i="13"/>
  <c r="F24" i="13"/>
  <c r="A24" i="13"/>
  <c r="Y8" i="13"/>
  <c r="S8" i="13"/>
  <c r="M8" i="13"/>
  <c r="G8" i="13"/>
  <c r="Y7" i="13"/>
  <c r="S7" i="13"/>
  <c r="M7" i="13"/>
  <c r="G7" i="13"/>
  <c r="AJ59" i="8"/>
  <c r="AD59" i="8"/>
  <c r="R59" i="8"/>
  <c r="M59" i="8"/>
  <c r="G59" i="8"/>
  <c r="AJ58" i="8"/>
  <c r="AD58" i="8"/>
  <c r="R58" i="8"/>
  <c r="M58" i="8"/>
  <c r="G58" i="8"/>
  <c r="AJ57" i="8"/>
  <c r="AD57" i="8"/>
  <c r="M57" i="8"/>
  <c r="G57" i="8"/>
  <c r="AJ56" i="8"/>
  <c r="AD56" i="8"/>
  <c r="R56" i="8"/>
  <c r="M56" i="8"/>
  <c r="G56" i="8"/>
  <c r="AJ55" i="8"/>
  <c r="AD55" i="8"/>
  <c r="R55" i="8"/>
  <c r="M55" i="8"/>
  <c r="G55" i="8"/>
  <c r="AE36" i="8"/>
  <c r="Y36" i="8"/>
  <c r="S36" i="8"/>
  <c r="M36" i="8"/>
  <c r="G36" i="8"/>
  <c r="AE35" i="8"/>
  <c r="Y35" i="8"/>
  <c r="S35" i="8"/>
  <c r="M35" i="8"/>
  <c r="G35" i="8"/>
  <c r="AI30" i="11" l="1"/>
  <c r="AD30" i="11"/>
  <c r="X30" i="11"/>
  <c r="N30" i="11"/>
  <c r="M30" i="11"/>
  <c r="F30" i="11"/>
  <c r="A30" i="11"/>
  <c r="AI29" i="11"/>
  <c r="AD29" i="11"/>
  <c r="X29" i="11"/>
  <c r="AI28" i="11"/>
  <c r="AD28" i="11"/>
  <c r="X28" i="11"/>
  <c r="AI27" i="11"/>
  <c r="AD27" i="11"/>
  <c r="X27" i="11"/>
  <c r="AD26" i="11"/>
  <c r="X26" i="11"/>
  <c r="AD25" i="11"/>
  <c r="X25" i="11"/>
  <c r="N24" i="11"/>
  <c r="M24" i="11"/>
  <c r="F24" i="11"/>
  <c r="A24" i="11"/>
  <c r="Y8" i="11"/>
  <c r="S8" i="11"/>
  <c r="M8" i="11"/>
  <c r="G8" i="11"/>
  <c r="Y7" i="11"/>
  <c r="S7" i="11"/>
  <c r="M7" i="11"/>
  <c r="G7" i="11"/>
  <c r="O50" i="10"/>
  <c r="N50" i="10"/>
  <c r="I50" i="10"/>
  <c r="D50" i="10"/>
  <c r="AE48" i="10"/>
  <c r="Z48" i="10"/>
  <c r="T48" i="10"/>
  <c r="AE47" i="10"/>
  <c r="Z47" i="10"/>
  <c r="T47" i="10"/>
  <c r="AE46" i="10"/>
  <c r="Z46" i="10"/>
  <c r="T46" i="10"/>
  <c r="K44" i="10"/>
  <c r="J44" i="10"/>
  <c r="S31" i="10"/>
  <c r="M31" i="10"/>
  <c r="G31" i="10"/>
  <c r="S30" i="10"/>
  <c r="M30" i="10"/>
  <c r="G30" i="10"/>
  <c r="O27" i="10"/>
  <c r="N27" i="10"/>
  <c r="I27" i="10"/>
  <c r="D27" i="10"/>
  <c r="AE25" i="10"/>
  <c r="Z25" i="10"/>
  <c r="T25" i="10"/>
  <c r="AE24" i="10"/>
  <c r="Z24" i="10"/>
  <c r="T24" i="10"/>
  <c r="AE23" i="10"/>
  <c r="Z23" i="10"/>
  <c r="T23" i="10"/>
  <c r="K21" i="10"/>
  <c r="J21" i="10"/>
  <c r="S8" i="10"/>
  <c r="M8" i="10"/>
  <c r="G8" i="10"/>
  <c r="S7" i="10"/>
  <c r="M7" i="10"/>
  <c r="G7" i="10"/>
  <c r="AJ31" i="8"/>
  <c r="AD31" i="8"/>
  <c r="R31" i="8"/>
  <c r="M31" i="8"/>
  <c r="G31" i="8"/>
  <c r="AJ30" i="8"/>
  <c r="AD30" i="8"/>
  <c r="R30" i="8"/>
  <c r="M30" i="8"/>
  <c r="G30" i="8"/>
  <c r="AJ29" i="8"/>
  <c r="AD29" i="8"/>
  <c r="M29" i="8"/>
  <c r="G29" i="8"/>
  <c r="AJ28" i="8"/>
  <c r="AD28" i="8"/>
  <c r="R28" i="8"/>
  <c r="M28" i="8"/>
  <c r="G28" i="8"/>
  <c r="AJ27" i="8"/>
  <c r="AD27" i="8"/>
  <c r="R27" i="8"/>
  <c r="M27" i="8"/>
  <c r="G27" i="8"/>
  <c r="AE8" i="8"/>
  <c r="Y8" i="8"/>
  <c r="S8" i="8"/>
  <c r="M8" i="8"/>
  <c r="G8" i="8"/>
  <c r="AE7" i="8"/>
  <c r="Y7" i="8"/>
  <c r="S7" i="8"/>
  <c r="M7" i="8"/>
  <c r="G7" i="8"/>
</calcChain>
</file>

<file path=xl/sharedStrings.xml><?xml version="1.0" encoding="utf-8"?>
<sst xmlns="http://schemas.openxmlformats.org/spreadsheetml/2006/main" count="862" uniqueCount="210">
  <si>
    <t>勝
数</t>
  </si>
  <si>
    <t>負
数</t>
  </si>
  <si>
    <t>得</t>
  </si>
  <si>
    <t>失</t>
  </si>
  <si>
    <t>得点</t>
  </si>
  <si>
    <t>失点</t>
  </si>
  <si>
    <t>ポイント
率</t>
  </si>
  <si>
    <t>順位</t>
  </si>
  <si>
    <t>セット</t>
  </si>
  <si>
    <t>セット率</t>
  </si>
  <si>
    <t>審判</t>
  </si>
  <si>
    <t>対</t>
  </si>
  <si>
    <t>第２試合</t>
  </si>
  <si>
    <t>第３試合</t>
  </si>
  <si>
    <t>第４試合</t>
  </si>
  <si>
    <t>第５試合</t>
  </si>
  <si>
    <t>第６試合</t>
  </si>
  <si>
    <t>第１試合</t>
    <phoneticPr fontId="2"/>
  </si>
  <si>
    <t>第２試合両チーム</t>
    <phoneticPr fontId="2"/>
  </si>
  <si>
    <t>第１試合両チーム</t>
    <phoneticPr fontId="2"/>
  </si>
  <si>
    <t>コート配置</t>
    <rPh sb="3" eb="5">
      <t>ハイチ</t>
    </rPh>
    <phoneticPr fontId="10"/>
  </si>
  <si>
    <t>主催</t>
    <rPh sb="0" eb="2">
      <t>シュサイ</t>
    </rPh>
    <phoneticPr fontId="8"/>
  </si>
  <si>
    <t>協賛</t>
    <rPh sb="0" eb="2">
      <t>キョウサン</t>
    </rPh>
    <phoneticPr fontId="8"/>
  </si>
  <si>
    <t>協力</t>
    <rPh sb="0" eb="2">
      <t>キョウリョク</t>
    </rPh>
    <phoneticPr fontId="8"/>
  </si>
  <si>
    <t>株式会社ミカサ　　株式会社モルテン</t>
    <phoneticPr fontId="8"/>
  </si>
  <si>
    <t>期日</t>
    <rPh sb="0" eb="2">
      <t>キジツ</t>
    </rPh>
    <phoneticPr fontId="8"/>
  </si>
  <si>
    <t>会場</t>
    <rPh sb="0" eb="2">
      <t>カイジョウ</t>
    </rPh>
    <phoneticPr fontId="8"/>
  </si>
  <si>
    <t>町田市立総合体育館サブアリーナ</t>
    <rPh sb="0" eb="2">
      <t>マチダ</t>
    </rPh>
    <rPh sb="2" eb="4">
      <t>シリツ</t>
    </rPh>
    <rPh sb="4" eb="6">
      <t>ソウゴウ</t>
    </rPh>
    <rPh sb="6" eb="9">
      <t>タイイクカン</t>
    </rPh>
    <phoneticPr fontId="8"/>
  </si>
  <si>
    <t>出入口</t>
    <rPh sb="0" eb="2">
      <t>デイ</t>
    </rPh>
    <rPh sb="2" eb="3">
      <t>グチ</t>
    </rPh>
    <phoneticPr fontId="10"/>
  </si>
  <si>
    <t>倉庫</t>
    <rPh sb="0" eb="2">
      <t>ソウコ</t>
    </rPh>
    <phoneticPr fontId="10"/>
  </si>
  <si>
    <t>本部</t>
    <rPh sb="0" eb="2">
      <t>ホンブ</t>
    </rPh>
    <phoneticPr fontId="2"/>
  </si>
  <si>
    <t>諸注意</t>
    <phoneticPr fontId="2"/>
  </si>
  <si>
    <t>参加チーム</t>
    <rPh sb="0" eb="2">
      <t>サンカ</t>
    </rPh>
    <phoneticPr fontId="2"/>
  </si>
  <si>
    <t>フリー</t>
    <phoneticPr fontId="2"/>
  </si>
  <si>
    <t>Ｂコート</t>
    <phoneticPr fontId="2"/>
  </si>
  <si>
    <t>サマーフェスティバル　ｉｎ　町田</t>
    <rPh sb="14" eb="16">
      <t>マチダ</t>
    </rPh>
    <phoneticPr fontId="2"/>
  </si>
  <si>
    <t>東京都ソフトバレーボール連盟</t>
    <rPh sb="0" eb="3">
      <t>トウキョウト</t>
    </rPh>
    <rPh sb="12" eb="14">
      <t>レンメイ</t>
    </rPh>
    <phoneticPr fontId="8"/>
  </si>
  <si>
    <t>サマーフェスティバル　ｉｎ　町田</t>
    <rPh sb="14" eb="16">
      <t>マチダ</t>
    </rPh>
    <phoneticPr fontId="8"/>
  </si>
  <si>
    <t>午前の部</t>
    <rPh sb="0" eb="2">
      <t>ゴゼン</t>
    </rPh>
    <rPh sb="3" eb="4">
      <t>ブ</t>
    </rPh>
    <phoneticPr fontId="2"/>
  </si>
  <si>
    <t>Ｓｏｕｔｈ</t>
    <phoneticPr fontId="2"/>
  </si>
  <si>
    <t>午後の部</t>
    <rPh sb="0" eb="2">
      <t>ゴゴ</t>
    </rPh>
    <rPh sb="3" eb="4">
      <t>ブ</t>
    </rPh>
    <phoneticPr fontId="2"/>
  </si>
  <si>
    <t>レディースフリー</t>
    <phoneticPr fontId="2"/>
  </si>
  <si>
    <t>チーム牟礼</t>
    <rPh sb="3" eb="5">
      <t>ムレ</t>
    </rPh>
    <phoneticPr fontId="2"/>
  </si>
  <si>
    <t>ＣｅＬＬ</t>
    <phoneticPr fontId="2"/>
  </si>
  <si>
    <t>ｎｅｘｕｓ</t>
    <phoneticPr fontId="2"/>
  </si>
  <si>
    <t>・</t>
    <phoneticPr fontId="2"/>
  </si>
  <si>
    <t>審判は指定されたチームで行ってください。</t>
    <rPh sb="0" eb="2">
      <t>シンパン</t>
    </rPh>
    <rPh sb="3" eb="5">
      <t>シテイ</t>
    </rPh>
    <rPh sb="12" eb="13">
      <t>オコナ</t>
    </rPh>
    <phoneticPr fontId="2"/>
  </si>
  <si>
    <t>ホイッスルは各コートで指定されている短管・長管でお願いします。</t>
    <rPh sb="6" eb="7">
      <t>カク</t>
    </rPh>
    <rPh sb="11" eb="13">
      <t>シテイ</t>
    </rPh>
    <rPh sb="18" eb="20">
      <t>タンカン</t>
    </rPh>
    <rPh sb="21" eb="23">
      <t>チョウカン</t>
    </rPh>
    <rPh sb="25" eb="26">
      <t>ネガ</t>
    </rPh>
    <phoneticPr fontId="2"/>
  </si>
  <si>
    <t>全セット１５点先取(１５－１４で終了）</t>
    <rPh sb="0" eb="1">
      <t>ゼン</t>
    </rPh>
    <rPh sb="6" eb="7">
      <t>テン</t>
    </rPh>
    <rPh sb="7" eb="9">
      <t>センシュ</t>
    </rPh>
    <rPh sb="16" eb="18">
      <t>シュウリョウ</t>
    </rPh>
    <phoneticPr fontId="2"/>
  </si>
  <si>
    <t>各自、熱中症予防のため、水分補給をしっかり行ってください。</t>
    <rPh sb="0" eb="2">
      <t>カクジ</t>
    </rPh>
    <rPh sb="3" eb="6">
      <t>ネッチュウショウ</t>
    </rPh>
    <rPh sb="6" eb="8">
      <t>ヨボウ</t>
    </rPh>
    <rPh sb="12" eb="14">
      <t>スイブン</t>
    </rPh>
    <rPh sb="14" eb="16">
      <t>ホキュウ</t>
    </rPh>
    <rPh sb="21" eb="22">
      <t>オコナ</t>
    </rPh>
    <phoneticPr fontId="2"/>
  </si>
  <si>
    <t>Ｃコート</t>
    <phoneticPr fontId="10"/>
  </si>
  <si>
    <t>Ｄコート</t>
    <phoneticPr fontId="10"/>
  </si>
  <si>
    <t>長管</t>
    <rPh sb="0" eb="2">
      <t>チョウカン</t>
    </rPh>
    <phoneticPr fontId="2"/>
  </si>
  <si>
    <t>短管</t>
    <rPh sb="0" eb="2">
      <t>タンカン</t>
    </rPh>
    <phoneticPr fontId="2"/>
  </si>
  <si>
    <t>Ｂコート</t>
    <phoneticPr fontId="10"/>
  </si>
  <si>
    <t>Ｃコート　試合順</t>
    <phoneticPr fontId="2"/>
  </si>
  <si>
    <t>順位戦</t>
    <rPh sb="0" eb="3">
      <t>ジュンイセン</t>
    </rPh>
    <phoneticPr fontId="2"/>
  </si>
  <si>
    <t>予選１位</t>
    <rPh sb="0" eb="2">
      <t>ヨセン</t>
    </rPh>
    <rPh sb="3" eb="4">
      <t>イ</t>
    </rPh>
    <phoneticPr fontId="2"/>
  </si>
  <si>
    <t>－</t>
  </si>
  <si>
    <t>第７試合</t>
    <phoneticPr fontId="2"/>
  </si>
  <si>
    <t>予選４位</t>
    <rPh sb="0" eb="2">
      <t>ヨセン</t>
    </rPh>
    <rPh sb="3" eb="4">
      <t>イ</t>
    </rPh>
    <phoneticPr fontId="2"/>
  </si>
  <si>
    <t>第８試合両チーム</t>
    <phoneticPr fontId="2"/>
  </si>
  <si>
    <t>第８試合</t>
  </si>
  <si>
    <t>予選３位</t>
    <rPh sb="0" eb="2">
      <t>ヨセン</t>
    </rPh>
    <rPh sb="3" eb="4">
      <t>イ</t>
    </rPh>
    <phoneticPr fontId="2"/>
  </si>
  <si>
    <t>予選２位</t>
    <rPh sb="0" eb="2">
      <t>ヨセン</t>
    </rPh>
    <rPh sb="3" eb="4">
      <t>イ</t>
    </rPh>
    <phoneticPr fontId="2"/>
  </si>
  <si>
    <t>第７試合両チーム</t>
    <phoneticPr fontId="2"/>
  </si>
  <si>
    <t>第９試合</t>
  </si>
  <si>
    <t>第７試合負け</t>
    <rPh sb="0" eb="1">
      <t>ダイ</t>
    </rPh>
    <rPh sb="2" eb="4">
      <t>シアイ</t>
    </rPh>
    <rPh sb="4" eb="5">
      <t>マ</t>
    </rPh>
    <phoneticPr fontId="2"/>
  </si>
  <si>
    <t>第８試合負け</t>
    <rPh sb="0" eb="1">
      <t>ダイ</t>
    </rPh>
    <rPh sb="2" eb="4">
      <t>シアイ</t>
    </rPh>
    <rPh sb="4" eb="5">
      <t>マ</t>
    </rPh>
    <phoneticPr fontId="2"/>
  </si>
  <si>
    <t>第１０試合</t>
  </si>
  <si>
    <t>第７試合勝ち</t>
    <rPh sb="0" eb="1">
      <t>ダイ</t>
    </rPh>
    <rPh sb="2" eb="4">
      <t>シアイ</t>
    </rPh>
    <rPh sb="4" eb="5">
      <t>カ</t>
    </rPh>
    <phoneticPr fontId="2"/>
  </si>
  <si>
    <t>第８試合勝ち</t>
    <rPh sb="0" eb="1">
      <t>ダイ</t>
    </rPh>
    <rPh sb="2" eb="4">
      <t>シアイ</t>
    </rPh>
    <rPh sb="4" eb="5">
      <t>カ</t>
    </rPh>
    <phoneticPr fontId="2"/>
  </si>
  <si>
    <t>第９試合両チーム</t>
    <phoneticPr fontId="2"/>
  </si>
  <si>
    <t>Ｃコート</t>
    <phoneticPr fontId="2"/>
  </si>
  <si>
    <t>勝数</t>
  </si>
  <si>
    <t>Ａコート　　試合順</t>
    <phoneticPr fontId="2"/>
  </si>
  <si>
    <t>第１０試合両チーム</t>
    <phoneticPr fontId="2"/>
  </si>
  <si>
    <t>Ａコート</t>
    <phoneticPr fontId="2"/>
  </si>
  <si>
    <t>Ｄコート</t>
    <phoneticPr fontId="2"/>
  </si>
  <si>
    <t>Ｂコート　試合順</t>
    <phoneticPr fontId="2"/>
  </si>
  <si>
    <t>※</t>
    <phoneticPr fontId="2"/>
  </si>
  <si>
    <t>Ａコート　試合順</t>
    <phoneticPr fontId="2"/>
  </si>
  <si>
    <t>－</t>
    <phoneticPr fontId="2"/>
  </si>
  <si>
    <t>審判</t>
    <rPh sb="0" eb="2">
      <t>シンパン</t>
    </rPh>
    <phoneticPr fontId="2"/>
  </si>
  <si>
    <t>Ｂコート　第６試合</t>
    <rPh sb="5" eb="6">
      <t>ダイ</t>
    </rPh>
    <rPh sb="7" eb="9">
      <t>シアイ</t>
    </rPh>
    <phoneticPr fontId="2"/>
  </si>
  <si>
    <t>２０２５年度　東京都ソフトバレーボール連盟</t>
    <rPh sb="4" eb="6">
      <t>ネンド</t>
    </rPh>
    <rPh sb="7" eb="10">
      <t>トウキョウト</t>
    </rPh>
    <rPh sb="19" eb="21">
      <t>レンメイ</t>
    </rPh>
    <phoneticPr fontId="8"/>
  </si>
  <si>
    <t>寺田ホールディングス株式会社　　　</t>
    <phoneticPr fontId="8"/>
  </si>
  <si>
    <t>２０２５年 ７月 ２７日（日）</t>
    <rPh sb="4" eb="5">
      <t>ネン</t>
    </rPh>
    <rPh sb="7" eb="8">
      <t>ガツ</t>
    </rPh>
    <rPh sb="11" eb="12">
      <t>ヒ</t>
    </rPh>
    <rPh sb="13" eb="14">
      <t>ニチ</t>
    </rPh>
    <phoneticPr fontId="8"/>
  </si>
  <si>
    <t>Ａコート</t>
    <phoneticPr fontId="10"/>
  </si>
  <si>
    <t>Ｅコート</t>
    <phoneticPr fontId="10"/>
  </si>
  <si>
    <t>Ｆコート</t>
    <phoneticPr fontId="10"/>
  </si>
  <si>
    <t>ミックス200</t>
    <phoneticPr fontId="2"/>
  </si>
  <si>
    <t>ミックス１６０歳</t>
    <rPh sb="7" eb="8">
      <t>サイ</t>
    </rPh>
    <phoneticPr fontId="2"/>
  </si>
  <si>
    <t>ミックス２００歳</t>
    <rPh sb="7" eb="8">
      <t>サイ</t>
    </rPh>
    <phoneticPr fontId="2"/>
  </si>
  <si>
    <t>レディース２００歳</t>
    <rPh sb="8" eb="9">
      <t>サイ</t>
    </rPh>
    <phoneticPr fontId="2"/>
  </si>
  <si>
    <t>アップルズ</t>
  </si>
  <si>
    <t>アップルズ</t>
    <phoneticPr fontId="2"/>
  </si>
  <si>
    <t>ＣｅＬＬ</t>
  </si>
  <si>
    <t>ＭＧ</t>
  </si>
  <si>
    <t>ＭＧ</t>
    <phoneticPr fontId="2"/>
  </si>
  <si>
    <t>ＡＮＧＥ</t>
  </si>
  <si>
    <t>ＡＮＧＥ</t>
    <phoneticPr fontId="2"/>
  </si>
  <si>
    <t>Ｃｏｌｏｒｓ</t>
  </si>
  <si>
    <t>Ｃｏｌｏｒｓ</t>
    <phoneticPr fontId="2"/>
  </si>
  <si>
    <t>Ａｍｂｉｔｉｏｕｓ</t>
  </si>
  <si>
    <t>Ａｍｂｉｔｉｏｕｓ</t>
    <phoneticPr fontId="2"/>
  </si>
  <si>
    <t>すいようび</t>
  </si>
  <si>
    <t>すいようび</t>
    <phoneticPr fontId="2"/>
  </si>
  <si>
    <t>チーム牟礼</t>
  </si>
  <si>
    <t>Ｒｉｎｇ</t>
  </si>
  <si>
    <t>Ｒｉｎｇ</t>
    <phoneticPr fontId="2"/>
  </si>
  <si>
    <t>Ｓｏｕｔｈ</t>
  </si>
  <si>
    <t>Ｔｅａｍかつ亭</t>
    <rPh sb="6" eb="7">
      <t>テイ</t>
    </rPh>
    <phoneticPr fontId="2"/>
  </si>
  <si>
    <t>中野組</t>
    <rPh sb="0" eb="2">
      <t>ナカノ</t>
    </rPh>
    <rPh sb="2" eb="3">
      <t>グミ</t>
    </rPh>
    <phoneticPr fontId="2"/>
  </si>
  <si>
    <t>ＳＮＡＰ～ず　Ａ</t>
    <phoneticPr fontId="2"/>
  </si>
  <si>
    <t>ＳＮＡＰ～ず　Ｂ</t>
    <phoneticPr fontId="2"/>
  </si>
  <si>
    <t>ひよどり山中学校</t>
    <rPh sb="4" eb="5">
      <t>ヤマ</t>
    </rPh>
    <rPh sb="5" eb="8">
      <t>チュウガッコウ</t>
    </rPh>
    <phoneticPr fontId="2"/>
  </si>
  <si>
    <t>Ｃｏｐａｉｎ</t>
    <phoneticPr fontId="2"/>
  </si>
  <si>
    <t>アクターファイブ</t>
    <phoneticPr fontId="2"/>
  </si>
  <si>
    <t>ＲＯＳＳＯ</t>
    <phoneticPr fontId="2"/>
  </si>
  <si>
    <t>町田イースト</t>
    <rPh sb="0" eb="2">
      <t>マチダ</t>
    </rPh>
    <phoneticPr fontId="2"/>
  </si>
  <si>
    <t>Ａｍｂｉｔｉｏｕｓ・Ｇ</t>
    <phoneticPr fontId="2"/>
  </si>
  <si>
    <t>Ｚｅｂｒａ</t>
    <phoneticPr fontId="2"/>
  </si>
  <si>
    <t>炎神</t>
    <rPh sb="0" eb="1">
      <t>エン</t>
    </rPh>
    <rPh sb="1" eb="2">
      <t>ジン</t>
    </rPh>
    <phoneticPr fontId="2"/>
  </si>
  <si>
    <t>JUST　DO　IT.</t>
    <phoneticPr fontId="2"/>
  </si>
  <si>
    <t>ｍｉｎｔｏ＋ｇ</t>
    <phoneticPr fontId="2"/>
  </si>
  <si>
    <t>チームＨＩＲＯ</t>
    <phoneticPr fontId="2"/>
  </si>
  <si>
    <t>gaggles</t>
    <phoneticPr fontId="2"/>
  </si>
  <si>
    <t>順位戦は３セットマッチの２セット先取で行います。</t>
    <rPh sb="0" eb="3">
      <t>ジュンイセン</t>
    </rPh>
    <rPh sb="16" eb="18">
      <t>センシュ</t>
    </rPh>
    <rPh sb="19" eb="20">
      <t>オコナ</t>
    </rPh>
    <phoneticPr fontId="2"/>
  </si>
  <si>
    <t>予選は２セットマッチで行います。</t>
    <rPh sb="0" eb="2">
      <t>ヨセン</t>
    </rPh>
    <rPh sb="11" eb="12">
      <t>オコナ</t>
    </rPh>
    <phoneticPr fontId="2"/>
  </si>
  <si>
    <t>２０２５年度　東京都ソフトバレーボール連盟</t>
    <rPh sb="4" eb="6">
      <t>ネンド</t>
    </rPh>
    <rPh sb="7" eb="10">
      <t>トウキョウト</t>
    </rPh>
    <phoneticPr fontId="8"/>
  </si>
  <si>
    <t>レディースフリー・レディース２００歳の部（予選）</t>
    <rPh sb="17" eb="18">
      <t>サイ</t>
    </rPh>
    <rPh sb="19" eb="20">
      <t>ブ</t>
    </rPh>
    <rPh sb="21" eb="23">
      <t>ヨセン</t>
    </rPh>
    <phoneticPr fontId="2"/>
  </si>
  <si>
    <t>Ａ・Ｂコート</t>
    <phoneticPr fontId="2"/>
  </si>
  <si>
    <t>Ｄ７</t>
    <phoneticPr fontId="2"/>
  </si>
  <si>
    <t>Ｄ１０</t>
    <phoneticPr fontId="2"/>
  </si>
  <si>
    <t>Ｄ８</t>
    <phoneticPr fontId="2"/>
  </si>
  <si>
    <t>Ｄ９</t>
    <phoneticPr fontId="2"/>
  </si>
  <si>
    <t>Ｄコート 試合順</t>
    <phoneticPr fontId="2"/>
  </si>
  <si>
    <t>Ｄコート　試合順</t>
    <phoneticPr fontId="2"/>
  </si>
  <si>
    <t>ミックス１６０歳の部(予選）</t>
    <rPh sb="7" eb="8">
      <t>サイ</t>
    </rPh>
    <rPh sb="9" eb="10">
      <t>ブ</t>
    </rPh>
    <rPh sb="11" eb="13">
      <t>ヨセン</t>
    </rPh>
    <phoneticPr fontId="2"/>
  </si>
  <si>
    <t>２０２５年度　東京都ソフトバレーボール連盟</t>
    <phoneticPr fontId="8"/>
  </si>
  <si>
    <t>Ｂコート　　試合順</t>
    <phoneticPr fontId="2"/>
  </si>
  <si>
    <t>Ｅ・Ｆコート</t>
    <phoneticPr fontId="2"/>
  </si>
  <si>
    <t>Ｆコート　　試合順</t>
    <phoneticPr fontId="2"/>
  </si>
  <si>
    <t>Ｅコート　　試合順</t>
    <phoneticPr fontId="2"/>
  </si>
  <si>
    <t>試合をやっていないチームが2コートの審判を行います。</t>
    <rPh sb="0" eb="2">
      <t>シアイ</t>
    </rPh>
    <rPh sb="18" eb="20">
      <t>シンパン</t>
    </rPh>
    <rPh sb="21" eb="22">
      <t>オコナ</t>
    </rPh>
    <phoneticPr fontId="2"/>
  </si>
  <si>
    <t>足らないところは本部役員で補充しますが、場合によっては線審をなしで行うこともあります。</t>
    <rPh sb="0" eb="1">
      <t>タ</t>
    </rPh>
    <rPh sb="8" eb="10">
      <t>ホンブ</t>
    </rPh>
    <rPh sb="10" eb="12">
      <t>ヤクイン</t>
    </rPh>
    <rPh sb="13" eb="15">
      <t>ホジュウ</t>
    </rPh>
    <rPh sb="20" eb="22">
      <t>バアイ</t>
    </rPh>
    <rPh sb="27" eb="29">
      <t>センシン</t>
    </rPh>
    <rPh sb="33" eb="34">
      <t>オコナ</t>
    </rPh>
    <phoneticPr fontId="2"/>
  </si>
  <si>
    <t>Ｅコート　第６試合</t>
    <rPh sb="5" eb="6">
      <t>ダイ</t>
    </rPh>
    <rPh sb="7" eb="9">
      <t>シアイ</t>
    </rPh>
    <phoneticPr fontId="2"/>
  </si>
  <si>
    <t>Ａコート　第６試合</t>
    <rPh sb="5" eb="6">
      <t>ダイ</t>
    </rPh>
    <rPh sb="7" eb="9">
      <t>シアイ</t>
    </rPh>
    <phoneticPr fontId="2"/>
  </si>
  <si>
    <t>Ｅコート　第７試合</t>
    <rPh sb="5" eb="6">
      <t>ダイ</t>
    </rPh>
    <rPh sb="7" eb="9">
      <t>シアイ</t>
    </rPh>
    <phoneticPr fontId="2"/>
  </si>
  <si>
    <t>Ａコート　第７試合</t>
    <rPh sb="5" eb="6">
      <t>ダイ</t>
    </rPh>
    <rPh sb="7" eb="9">
      <t>シアイ</t>
    </rPh>
    <phoneticPr fontId="2"/>
  </si>
  <si>
    <t>レディース２００歳の２チーム</t>
    <rPh sb="8" eb="9">
      <t>サイ</t>
    </rPh>
    <phoneticPr fontId="2"/>
  </si>
  <si>
    <t>レディースフリー１位の２チーム</t>
    <rPh sb="9" eb="10">
      <t>イ</t>
    </rPh>
    <phoneticPr fontId="2"/>
  </si>
  <si>
    <t>レディースフリーＡ２位</t>
    <rPh sb="10" eb="11">
      <t>イ</t>
    </rPh>
    <phoneticPr fontId="2"/>
  </si>
  <si>
    <t>レディスフリーＢ２位</t>
    <rPh sb="9" eb="10">
      <t>イ</t>
    </rPh>
    <phoneticPr fontId="2"/>
  </si>
  <si>
    <t>Ａ・Ｂ第６試合敗者チーム</t>
    <rPh sb="3" eb="4">
      <t>ダイ</t>
    </rPh>
    <rPh sb="5" eb="7">
      <t>シアイ</t>
    </rPh>
    <rPh sb="7" eb="9">
      <t>ハイシャ</t>
    </rPh>
    <phoneticPr fontId="2"/>
  </si>
  <si>
    <t>Ａブロック</t>
    <phoneticPr fontId="2"/>
  </si>
  <si>
    <t>Ｂブロック</t>
    <phoneticPr fontId="2"/>
  </si>
  <si>
    <t>Ｃブロック</t>
    <phoneticPr fontId="2"/>
  </si>
  <si>
    <t>ミックス２００歳の部（予選１）</t>
    <rPh sb="7" eb="8">
      <t>サイ</t>
    </rPh>
    <rPh sb="9" eb="10">
      <t>ブ</t>
    </rPh>
    <rPh sb="11" eb="13">
      <t>ヨセン</t>
    </rPh>
    <phoneticPr fontId="2"/>
  </si>
  <si>
    <t>ミックス２００歳の部（順位戦）</t>
    <rPh sb="7" eb="8">
      <t>サイ</t>
    </rPh>
    <rPh sb="9" eb="10">
      <t>ブ</t>
    </rPh>
    <rPh sb="11" eb="14">
      <t>ジュンイセン</t>
    </rPh>
    <phoneticPr fontId="2"/>
  </si>
  <si>
    <t>ミックス２００歳の部（予選２）</t>
    <rPh sb="7" eb="8">
      <t>サイ</t>
    </rPh>
    <rPh sb="9" eb="10">
      <t>ブ</t>
    </rPh>
    <rPh sb="11" eb="13">
      <t>ヨセン</t>
    </rPh>
    <phoneticPr fontId="2"/>
  </si>
  <si>
    <t>ａブロック</t>
    <phoneticPr fontId="2"/>
  </si>
  <si>
    <t>ｂブロック</t>
    <phoneticPr fontId="2"/>
  </si>
  <si>
    <t>ｃブロック</t>
    <phoneticPr fontId="2"/>
  </si>
  <si>
    <t>１位リーグ</t>
    <rPh sb="1" eb="2">
      <t>イ</t>
    </rPh>
    <phoneticPr fontId="2"/>
  </si>
  <si>
    <t>２位リーグ</t>
    <rPh sb="1" eb="2">
      <t>イ</t>
    </rPh>
    <phoneticPr fontId="2"/>
  </si>
  <si>
    <t>３位リーグ</t>
    <rPh sb="1" eb="2">
      <t>イ</t>
    </rPh>
    <phoneticPr fontId="2"/>
  </si>
  <si>
    <t>チームHIRO</t>
    <phoneticPr fontId="2"/>
  </si>
  <si>
    <t>炎神</t>
    <rPh sb="0" eb="2">
      <t>エンジン</t>
    </rPh>
    <phoneticPr fontId="2"/>
  </si>
  <si>
    <t>Zebra</t>
    <phoneticPr fontId="2"/>
  </si>
  <si>
    <t>Aブロック</t>
    <phoneticPr fontId="2"/>
  </si>
  <si>
    <t>Bブロック</t>
    <phoneticPr fontId="2"/>
  </si>
  <si>
    <t>Eコート</t>
    <phoneticPr fontId="2"/>
  </si>
  <si>
    <t>Fコート</t>
    <phoneticPr fontId="2"/>
  </si>
  <si>
    <t>フリーの部(予選）</t>
    <rPh sb="4" eb="5">
      <t>ブ</t>
    </rPh>
    <rPh sb="6" eb="8">
      <t>ヨセン</t>
    </rPh>
    <phoneticPr fontId="2"/>
  </si>
  <si>
    <t>Ｆコート　試合順</t>
    <phoneticPr fontId="2"/>
  </si>
  <si>
    <t>Ｅコート　試合順</t>
    <phoneticPr fontId="2"/>
  </si>
  <si>
    <t>Ｅコート 試合順</t>
    <phoneticPr fontId="2"/>
  </si>
  <si>
    <t>Ｆコート</t>
    <phoneticPr fontId="2"/>
  </si>
  <si>
    <t>下位リーグ</t>
    <rPh sb="0" eb="2">
      <t>カイ</t>
    </rPh>
    <phoneticPr fontId="2"/>
  </si>
  <si>
    <t>Ｅ５</t>
    <phoneticPr fontId="2"/>
  </si>
  <si>
    <t>Ｅ６</t>
    <phoneticPr fontId="2"/>
  </si>
  <si>
    <t>Ｅ７</t>
    <phoneticPr fontId="2"/>
  </si>
  <si>
    <t>Ｅ８</t>
    <phoneticPr fontId="2"/>
  </si>
  <si>
    <t>第４試合</t>
    <phoneticPr fontId="2"/>
  </si>
  <si>
    <t>第５試合</t>
    <phoneticPr fontId="2"/>
  </si>
  <si>
    <t>第７試合</t>
  </si>
  <si>
    <t>第６試合両チーム</t>
    <phoneticPr fontId="2"/>
  </si>
  <si>
    <t>第５試合両チーム</t>
    <phoneticPr fontId="2"/>
  </si>
  <si>
    <t>第５試合負け</t>
    <rPh sb="0" eb="1">
      <t>ダイ</t>
    </rPh>
    <rPh sb="2" eb="4">
      <t>シアイ</t>
    </rPh>
    <rPh sb="4" eb="5">
      <t>マ</t>
    </rPh>
    <phoneticPr fontId="2"/>
  </si>
  <si>
    <t>第５試合勝ち</t>
    <rPh sb="0" eb="1">
      <t>ダイ</t>
    </rPh>
    <rPh sb="2" eb="4">
      <t>シアイ</t>
    </rPh>
    <rPh sb="4" eb="5">
      <t>カ</t>
    </rPh>
    <phoneticPr fontId="2"/>
  </si>
  <si>
    <t>第６試合負け</t>
    <rPh sb="0" eb="1">
      <t>ダイ</t>
    </rPh>
    <rPh sb="2" eb="4">
      <t>シアイ</t>
    </rPh>
    <rPh sb="4" eb="5">
      <t>マ</t>
    </rPh>
    <phoneticPr fontId="2"/>
  </si>
  <si>
    <t>第６試合勝ち</t>
    <rPh sb="0" eb="1">
      <t>ダイ</t>
    </rPh>
    <rPh sb="2" eb="4">
      <t>シアイ</t>
    </rPh>
    <rPh sb="4" eb="5">
      <t>カ</t>
    </rPh>
    <phoneticPr fontId="2"/>
  </si>
  <si>
    <t>フリーの部(順位戦）</t>
    <rPh sb="4" eb="5">
      <t>ブ</t>
    </rPh>
    <rPh sb="6" eb="9">
      <t>ジュンイセン</t>
    </rPh>
    <phoneticPr fontId="2"/>
  </si>
  <si>
    <t>上位トーナメント</t>
    <rPh sb="0" eb="2">
      <t>ジョウイ</t>
    </rPh>
    <phoneticPr fontId="2"/>
  </si>
  <si>
    <t>-</t>
  </si>
  <si>
    <t>１位</t>
  </si>
  <si>
    <t>２位</t>
  </si>
  <si>
    <t>３位</t>
  </si>
  <si>
    <t>４位</t>
  </si>
  <si>
    <t>Colors</t>
    <phoneticPr fontId="2"/>
  </si>
  <si>
    <t>第1位</t>
    <rPh sb="0" eb="1">
      <t>ダイ</t>
    </rPh>
    <rPh sb="2" eb="3">
      <t>イ</t>
    </rPh>
    <phoneticPr fontId="2"/>
  </si>
  <si>
    <t>第2位</t>
    <rPh sb="0" eb="1">
      <t>ダイ</t>
    </rPh>
    <rPh sb="2" eb="3">
      <t>イ</t>
    </rPh>
    <phoneticPr fontId="2"/>
  </si>
  <si>
    <t>第3位</t>
    <rPh sb="0" eb="1">
      <t>ダイ</t>
    </rPh>
    <rPh sb="2" eb="3">
      <t>イ</t>
    </rPh>
    <phoneticPr fontId="2"/>
  </si>
  <si>
    <t>第4位</t>
    <rPh sb="0" eb="1">
      <t>ダイ</t>
    </rPh>
    <rPh sb="2" eb="3">
      <t>イ</t>
    </rPh>
    <phoneticPr fontId="2"/>
  </si>
  <si>
    <t>最終結果</t>
    <rPh sb="0" eb="2">
      <t>サイシュウ</t>
    </rPh>
    <rPh sb="2" eb="4">
      <t>ケッカ</t>
    </rPh>
    <phoneticPr fontId="2"/>
  </si>
  <si>
    <t>レディースフリーの部</t>
    <rPh sb="9" eb="10">
      <t>ブ</t>
    </rPh>
    <phoneticPr fontId="2"/>
  </si>
  <si>
    <t>レディース200歳の部</t>
    <rPh sb="8" eb="9">
      <t>サイ</t>
    </rPh>
    <rPh sb="10" eb="11">
      <t>ブ</t>
    </rPh>
    <phoneticPr fontId="2"/>
  </si>
  <si>
    <t>JUST　DO　IT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</si>
</sst>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0">
    <font>
      <sz val="11"/>
      <color theme="1"/>
      <name val="ＭＳ Ｐゴシック"/>
      <family val="2"/>
      <charset val="128"/>
      <scheme val="minor"/>
    </font>
    <font>
      <b/>
      <sz val="12"/>
      <name val="ＭＳ Ｐゴシック"/>
      <family val="3"/>
      <charset val="128"/>
      <scheme val="major"/>
    </font>
    <font>
      <sz val="6"/>
      <name val="ＭＳ Ｐゴシック"/>
      <family val="2"/>
      <charset val="128"/>
      <scheme val="minor"/>
    </font>
    <font>
      <sz val="11"/>
      <color indexed="8"/>
      <name val="ＭＳ Ｐゴシック"/>
      <family val="3"/>
      <charset val="128"/>
      <scheme val="major"/>
    </font>
    <font>
      <b/>
      <sz val="10"/>
      <name val="ＭＳ Ｐゴシック"/>
      <family val="3"/>
      <charset val="128"/>
      <scheme val="major"/>
    </font>
    <font>
      <sz val="10"/>
      <name val="ＭＳ Ｐゴシック"/>
      <family val="3"/>
      <charset val="128"/>
      <scheme val="major"/>
    </font>
    <font>
      <sz val="6"/>
      <name val="ＭＳ Ｐゴシック"/>
      <family val="3"/>
      <charset val="128"/>
      <scheme val="major"/>
    </font>
    <font>
      <sz val="11"/>
      <name val="ＭＳ Ｐゴシック"/>
      <family val="3"/>
      <charset val="128"/>
      <scheme val="major"/>
    </font>
    <font>
      <sz val="6"/>
      <name val="ＭＳ Ｐ明朝"/>
      <family val="1"/>
      <charset val="128"/>
    </font>
    <font>
      <b/>
      <sz val="16"/>
      <name val="ＭＳ Ｐゴシック"/>
      <family val="3"/>
      <charset val="128"/>
    </font>
    <font>
      <sz val="6"/>
      <name val="ＭＳ Ｐゴシック"/>
      <family val="3"/>
      <charset val="128"/>
    </font>
    <font>
      <b/>
      <sz val="22"/>
      <name val="ＭＳ Ｐゴシック"/>
      <family val="3"/>
      <charset val="128"/>
    </font>
    <font>
      <sz val="10"/>
      <name val="ＭＳ Ｐゴシック"/>
      <family val="3"/>
      <charset val="128"/>
    </font>
    <font>
      <sz val="11"/>
      <name val="ＭＳ Ｐゴシック"/>
      <family val="3"/>
      <charset val="128"/>
    </font>
    <font>
      <b/>
      <sz val="11"/>
      <color theme="1"/>
      <name val="ＭＳ Ｐゴシック"/>
      <family val="3"/>
      <charset val="128"/>
      <scheme val="minor"/>
    </font>
    <font>
      <b/>
      <sz val="20"/>
      <color theme="1"/>
      <name val="ＭＳ Ｐゴシック"/>
      <family val="3"/>
      <charset val="128"/>
      <scheme val="minor"/>
    </font>
    <font>
      <b/>
      <sz val="18"/>
      <name val="ＭＳ Ｐゴシック"/>
      <family val="3"/>
      <charset val="128"/>
    </font>
    <font>
      <b/>
      <sz val="24"/>
      <color indexed="8"/>
      <name val="ＭＳ Ｐゴシック"/>
      <family val="3"/>
      <charset val="128"/>
    </font>
    <font>
      <sz val="20"/>
      <color indexed="8"/>
      <name val="ＭＳ Ｐゴシック"/>
      <family val="3"/>
      <charset val="128"/>
    </font>
    <font>
      <b/>
      <sz val="24"/>
      <name val="ＭＳ Ｐゴシック"/>
      <family val="3"/>
      <charset val="128"/>
    </font>
    <font>
      <b/>
      <sz val="18"/>
      <color theme="1"/>
      <name val="ＭＳ Ｐゴシック"/>
      <family val="3"/>
      <charset val="128"/>
      <scheme val="minor"/>
    </font>
    <font>
      <b/>
      <sz val="14"/>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font>
    <font>
      <sz val="20"/>
      <color theme="1"/>
      <name val="ＭＳ Ｐゴシック"/>
      <family val="3"/>
      <charset val="128"/>
    </font>
    <font>
      <b/>
      <sz val="12"/>
      <name val="ＭＳ Ｐゴシック"/>
      <family val="3"/>
      <charset val="128"/>
    </font>
    <font>
      <sz val="11"/>
      <color indexed="8"/>
      <name val="ＭＳ Ｐゴシック"/>
      <family val="3"/>
      <charset val="128"/>
    </font>
    <font>
      <b/>
      <sz val="10"/>
      <name val="ＭＳ Ｐゴシック"/>
      <family val="3"/>
      <charset val="128"/>
    </font>
    <font>
      <sz val="10"/>
      <name val="ＪＳＰゴシック"/>
      <family val="3"/>
      <charset val="128"/>
    </font>
    <font>
      <b/>
      <sz val="11"/>
      <name val="ＭＳ Ｐゴシック"/>
      <family val="3"/>
      <charset val="128"/>
    </font>
    <font>
      <b/>
      <sz val="10"/>
      <color indexed="8"/>
      <name val="ＭＳ Ｐゴシック"/>
      <family val="3"/>
      <charset val="128"/>
    </font>
    <font>
      <b/>
      <sz val="11"/>
      <color indexed="8"/>
      <name val="ＭＳ Ｐゴシック"/>
      <family val="3"/>
      <charset val="128"/>
    </font>
    <font>
      <sz val="10"/>
      <color theme="1"/>
      <name val="ＭＳ Ｐゴシック"/>
      <family val="3"/>
      <charset val="128"/>
      <scheme val="minor"/>
    </font>
    <font>
      <b/>
      <sz val="11"/>
      <color indexed="8"/>
      <name val="ＭＳ Ｐゴシック"/>
      <family val="3"/>
      <charset val="128"/>
      <scheme val="major"/>
    </font>
    <font>
      <sz val="18"/>
      <name val="ＭＳ Ｐゴシック"/>
      <family val="3"/>
      <charset val="128"/>
    </font>
    <font>
      <sz val="10"/>
      <color theme="1"/>
      <name val="ＭＳ Ｐゴシック"/>
      <family val="2"/>
      <charset val="128"/>
      <scheme val="minor"/>
    </font>
    <font>
      <sz val="12"/>
      <color indexed="8"/>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8"/>
      </bottom>
      <diagonal/>
    </border>
    <border>
      <left style="thin">
        <color indexed="64"/>
      </left>
      <right/>
      <top/>
      <bottom style="medium">
        <color indexed="8"/>
      </bottom>
      <diagonal/>
    </border>
    <border>
      <left/>
      <right style="thin">
        <color indexed="64"/>
      </right>
      <top/>
      <bottom style="medium">
        <color indexed="8"/>
      </bottom>
      <diagonal/>
    </border>
    <border>
      <left style="thin">
        <color indexed="64"/>
      </left>
      <right style="medium">
        <color indexed="64"/>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bottom style="medium">
        <color indexed="64"/>
      </bottom>
      <diagonal/>
    </border>
    <border>
      <left style="thin">
        <color indexed="8"/>
      </left>
      <right style="medium">
        <color indexed="64"/>
      </right>
      <top style="medium">
        <color indexed="8"/>
      </top>
      <bottom style="medium">
        <color indexed="8"/>
      </bottom>
      <diagonal/>
    </border>
    <border>
      <left/>
      <right style="thin">
        <color indexed="64"/>
      </right>
      <top style="thin">
        <color indexed="64"/>
      </top>
      <bottom style="thin">
        <color indexed="64"/>
      </bottom>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style="thick">
        <color rgb="FFFF0000"/>
      </left>
      <right/>
      <top/>
      <bottom/>
      <diagonal/>
    </border>
  </borders>
  <cellStyleXfs count="3">
    <xf numFmtId="0" fontId="0" fillId="0" borderId="0">
      <alignment vertical="center"/>
    </xf>
    <xf numFmtId="0" fontId="13" fillId="0" borderId="0"/>
    <xf numFmtId="0" fontId="31" fillId="0" borderId="0"/>
  </cellStyleXfs>
  <cellXfs count="412">
    <xf numFmtId="0" fontId="0" fillId="0" borderId="0" xfId="0">
      <alignment vertical="center"/>
    </xf>
    <xf numFmtId="0" fontId="1" fillId="0" borderId="0" xfId="0" applyFont="1" applyAlignment="1">
      <alignment horizontal="left"/>
    </xf>
    <xf numFmtId="0" fontId="3" fillId="0" borderId="0" xfId="0" applyFont="1">
      <alignment vertical="center"/>
    </xf>
    <xf numFmtId="0" fontId="3" fillId="0" borderId="0" xfId="0" applyFont="1" applyAlignment="1">
      <alignment horizontal="center" vertical="center"/>
    </xf>
    <xf numFmtId="0" fontId="5" fillId="0" borderId="8" xfId="0" applyFont="1" applyBorder="1" applyAlignment="1">
      <alignment horizontal="center"/>
    </xf>
    <xf numFmtId="0" fontId="5" fillId="0" borderId="18" xfId="0" applyFont="1" applyBorder="1" applyAlignment="1">
      <alignment horizontal="center"/>
    </xf>
    <xf numFmtId="0" fontId="6" fillId="0" borderId="26" xfId="0" applyFont="1" applyBorder="1" applyAlignment="1">
      <alignment horizont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shrinkToFit="1"/>
    </xf>
    <xf numFmtId="0" fontId="0" fillId="0" borderId="0" xfId="0" applyAlignment="1"/>
    <xf numFmtId="0" fontId="3" fillId="0" borderId="0" xfId="0" applyFont="1" applyAlignment="1">
      <alignment horizontal="left" vertical="center"/>
    </xf>
    <xf numFmtId="49" fontId="9" fillId="0" borderId="0" xfId="0" applyNumberFormat="1" applyFont="1" applyAlignment="1">
      <alignment horizontal="center" vertical="center"/>
    </xf>
    <xf numFmtId="0" fontId="13" fillId="0" borderId="0" xfId="0" applyFont="1">
      <alignment vertical="center"/>
    </xf>
    <xf numFmtId="0" fontId="13" fillId="0" borderId="0" xfId="0" applyFont="1" applyAlignment="1"/>
    <xf numFmtId="0" fontId="0" fillId="0" borderId="0" xfId="0" applyAlignment="1">
      <alignment horizontal="center" vertical="center"/>
    </xf>
    <xf numFmtId="0" fontId="0" fillId="0" borderId="19" xfId="0" applyBorder="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4" fillId="0" borderId="0" xfId="0" applyFont="1">
      <alignment vertical="center"/>
    </xf>
    <xf numFmtId="0" fontId="14" fillId="0" borderId="61" xfId="0" applyFont="1" applyBorder="1">
      <alignment vertical="center"/>
    </xf>
    <xf numFmtId="49" fontId="16" fillId="0" borderId="0" xfId="0" applyNumberFormat="1" applyFont="1">
      <alignment vertical="center"/>
    </xf>
    <xf numFmtId="0" fontId="18" fillId="0" borderId="0" xfId="0" applyFont="1" applyAlignment="1">
      <alignment vertical="center" wrapText="1"/>
    </xf>
    <xf numFmtId="49" fontId="13" fillId="0" borderId="0" xfId="0" applyNumberFormat="1" applyFont="1" applyAlignment="1">
      <alignment horizontal="right" vertical="center"/>
    </xf>
    <xf numFmtId="0" fontId="13" fillId="0" borderId="0" xfId="0" applyFont="1" applyAlignment="1">
      <alignment horizontal="distributed" vertical="center"/>
    </xf>
    <xf numFmtId="0" fontId="13" fillId="0" borderId="0" xfId="0" applyFont="1" applyAlignment="1">
      <alignment horizontal="right"/>
    </xf>
    <xf numFmtId="0" fontId="12" fillId="0" borderId="0" xfId="0" applyFont="1" applyAlignment="1"/>
    <xf numFmtId="49" fontId="19" fillId="0" borderId="0" xfId="0" applyNumberFormat="1" applyFont="1">
      <alignment vertical="center"/>
    </xf>
    <xf numFmtId="0" fontId="17" fillId="0" borderId="0" xfId="0" applyFont="1" applyAlignment="1">
      <alignment vertical="center" wrapText="1"/>
    </xf>
    <xf numFmtId="0" fontId="0" fillId="0" borderId="15" xfId="0" applyBorder="1">
      <alignment vertical="center"/>
    </xf>
    <xf numFmtId="0" fontId="0" fillId="0" borderId="20" xfId="0" applyBorder="1">
      <alignment vertical="center"/>
    </xf>
    <xf numFmtId="0" fontId="0" fillId="0" borderId="19" xfId="0" applyBorder="1">
      <alignment vertical="center"/>
    </xf>
    <xf numFmtId="0" fontId="0" fillId="0" borderId="74" xfId="0" applyBorder="1">
      <alignment vertical="center"/>
    </xf>
    <xf numFmtId="0" fontId="0" fillId="0" borderId="61" xfId="0" applyBorder="1">
      <alignment vertical="center"/>
    </xf>
    <xf numFmtId="0" fontId="20" fillId="0" borderId="0" xfId="0" applyFont="1">
      <alignment vertical="center"/>
    </xf>
    <xf numFmtId="0" fontId="0" fillId="0" borderId="46" xfId="0" applyBorder="1">
      <alignment vertical="center"/>
    </xf>
    <xf numFmtId="0" fontId="0" fillId="0" borderId="46" xfId="0" applyBorder="1" applyAlignment="1">
      <alignment horizontal="center" vertical="center"/>
    </xf>
    <xf numFmtId="49" fontId="11" fillId="0" borderId="0" xfId="0" applyNumberFormat="1" applyFont="1">
      <alignment vertical="center"/>
    </xf>
    <xf numFmtId="0" fontId="0" fillId="0" borderId="72" xfId="0" applyBorder="1">
      <alignment vertical="center"/>
    </xf>
    <xf numFmtId="0" fontId="0" fillId="0" borderId="20" xfId="0" applyBorder="1" applyAlignment="1">
      <alignment horizontal="center" vertical="center"/>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7" fillId="0" borderId="0" xfId="0" applyFont="1" applyAlignment="1">
      <alignment horizontal="center" vertical="center" shrinkToFit="1"/>
    </xf>
    <xf numFmtId="0" fontId="13" fillId="0" borderId="0" xfId="0" applyFont="1" applyAlignment="1">
      <alignment horizontal="right" vertical="center"/>
    </xf>
    <xf numFmtId="0" fontId="12" fillId="0" borderId="0" xfId="0" applyFont="1">
      <alignment vertical="center"/>
    </xf>
    <xf numFmtId="0" fontId="21" fillId="0" borderId="0" xfId="0" applyFont="1">
      <alignment vertical="center"/>
    </xf>
    <xf numFmtId="0" fontId="0" fillId="0" borderId="0" xfId="0" applyAlignment="1">
      <alignment horizontal="center" vertical="center" shrinkToFit="1"/>
    </xf>
    <xf numFmtId="0" fontId="22" fillId="0" borderId="0" xfId="1" applyFont="1" applyAlignment="1">
      <alignment horizontal="right" vertical="center"/>
    </xf>
    <xf numFmtId="0" fontId="22" fillId="0" borderId="0" xfId="1" applyFont="1" applyAlignment="1">
      <alignment vertical="center"/>
    </xf>
    <xf numFmtId="0" fontId="13" fillId="0" borderId="0" xfId="1" applyAlignment="1">
      <alignment vertical="center"/>
    </xf>
    <xf numFmtId="0" fontId="13" fillId="0" borderId="0" xfId="1"/>
    <xf numFmtId="0" fontId="23" fillId="0" borderId="0" xfId="0" applyFont="1">
      <alignment vertical="center"/>
    </xf>
    <xf numFmtId="0" fontId="0" fillId="0" borderId="73" xfId="0" applyBorder="1">
      <alignment vertical="center"/>
    </xf>
    <xf numFmtId="0" fontId="0" fillId="0" borderId="75" xfId="0" applyBorder="1">
      <alignment vertical="center"/>
    </xf>
    <xf numFmtId="0" fontId="0" fillId="0" borderId="15" xfId="0" applyBorder="1" applyAlignment="1"/>
    <xf numFmtId="0" fontId="0" fillId="0" borderId="73" xfId="0" applyBorder="1" applyAlignment="1"/>
    <xf numFmtId="0" fontId="0" fillId="0" borderId="20" xfId="0" applyBorder="1" applyAlignment="1"/>
    <xf numFmtId="0" fontId="26" fillId="0" borderId="0" xfId="0" applyFo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left"/>
    </xf>
    <xf numFmtId="0" fontId="29" fillId="0" borderId="0" xfId="0" applyFont="1">
      <alignment vertical="center"/>
    </xf>
    <xf numFmtId="0" fontId="29" fillId="0" borderId="0" xfId="0" applyFont="1" applyAlignment="1">
      <alignment horizontal="center" vertical="center"/>
    </xf>
    <xf numFmtId="0" fontId="12" fillId="0" borderId="8" xfId="0" applyFont="1" applyBorder="1" applyAlignment="1">
      <alignment horizontal="center"/>
    </xf>
    <xf numFmtId="0" fontId="12" fillId="0" borderId="18" xfId="0" applyFont="1" applyBorder="1" applyAlignment="1">
      <alignment horizontal="center"/>
    </xf>
    <xf numFmtId="0" fontId="10" fillId="0" borderId="18" xfId="0" applyFont="1" applyBorder="1" applyAlignment="1">
      <alignment horizont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19" xfId="0" applyFont="1" applyBorder="1" applyAlignment="1">
      <alignment horizontal="center" vertical="center"/>
    </xf>
    <xf numFmtId="0" fontId="12" fillId="0" borderId="0" xfId="0" applyFont="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0" xfId="0" applyFont="1" applyAlignment="1">
      <alignment horizontal="center" vertical="center"/>
    </xf>
    <xf numFmtId="0" fontId="12" fillId="0" borderId="20" xfId="0" applyFont="1" applyBorder="1" applyAlignment="1" applyProtection="1">
      <alignment horizontal="center" vertical="center"/>
      <protection locked="0"/>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28" xfId="0" applyFont="1" applyBorder="1" applyAlignment="1">
      <alignment horizontal="center" vertical="center"/>
    </xf>
    <xf numFmtId="0" fontId="13" fillId="0" borderId="0" xfId="2"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2" fillId="0" borderId="0" xfId="2" applyFont="1" applyAlignment="1">
      <alignment horizontal="center" vertical="center"/>
    </xf>
    <xf numFmtId="0" fontId="13" fillId="0" borderId="0" xfId="2" applyFont="1" applyAlignment="1" applyProtection="1">
      <alignment horizontal="left" vertical="center"/>
      <protection locked="0"/>
    </xf>
    <xf numFmtId="0" fontId="30" fillId="0" borderId="0" xfId="0" applyFont="1" applyAlignment="1">
      <alignment horizontal="left" vertical="center" shrinkToFit="1"/>
    </xf>
    <xf numFmtId="0" fontId="30" fillId="0" borderId="0" xfId="0" applyFont="1" applyAlignment="1">
      <alignment vertical="center" shrinkToFit="1"/>
    </xf>
    <xf numFmtId="0" fontId="10" fillId="0" borderId="26" xfId="0" applyFont="1" applyBorder="1" applyAlignment="1">
      <alignment horizontal="center"/>
    </xf>
    <xf numFmtId="0" fontId="29" fillId="0" borderId="0" xfId="0" applyFont="1" applyAlignment="1" applyProtection="1">
      <alignment horizontal="center" vertical="center" shrinkToFit="1"/>
      <protection locked="0"/>
    </xf>
    <xf numFmtId="17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0" fontId="30" fillId="0" borderId="0" xfId="0" applyFont="1" applyAlignment="1" applyProtection="1">
      <alignment horizontal="center" vertical="center"/>
      <protection locked="0"/>
    </xf>
    <xf numFmtId="0" fontId="33" fillId="0" borderId="0" xfId="0" applyFont="1">
      <alignment vertical="center"/>
    </xf>
    <xf numFmtId="0" fontId="29" fillId="0" borderId="0" xfId="0" applyFont="1" applyAlignment="1">
      <alignment horizontal="left" vertical="center" shrinkToFit="1"/>
    </xf>
    <xf numFmtId="0" fontId="29" fillId="0" borderId="0" xfId="0" applyFont="1" applyAlignment="1">
      <alignment horizontal="right" vertical="center" shrinkToFit="1"/>
    </xf>
    <xf numFmtId="0" fontId="27" fillId="0" borderId="0" xfId="0" applyFont="1">
      <alignment vertical="center"/>
    </xf>
    <xf numFmtId="0" fontId="0" fillId="0" borderId="0" xfId="0" applyAlignment="1">
      <alignment horizontal="left" vertical="center"/>
    </xf>
    <xf numFmtId="0" fontId="0" fillId="0" borderId="19" xfId="0" applyBorder="1" applyAlignment="1"/>
    <xf numFmtId="0" fontId="13" fillId="0" borderId="0" xfId="0" applyFont="1" applyAlignment="1">
      <alignment horizontal="center" vertical="center" shrinkToFit="1"/>
    </xf>
    <xf numFmtId="49" fontId="11" fillId="0" borderId="0" xfId="0" applyNumberFormat="1" applyFont="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2" fillId="0" borderId="0" xfId="0" applyFont="1" applyAlignment="1">
      <alignment horizontal="right" vertical="center"/>
    </xf>
    <xf numFmtId="0" fontId="13" fillId="0" borderId="0" xfId="0" applyFont="1" applyAlignment="1">
      <alignment horizontal="left" vertical="center" shrinkToFit="1"/>
    </xf>
    <xf numFmtId="0" fontId="32" fillId="0" borderId="0" xfId="0" applyFont="1" applyAlignment="1">
      <alignment horizontal="left" vertical="center"/>
    </xf>
    <xf numFmtId="0" fontId="12" fillId="0" borderId="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0" xfId="0" applyFont="1" applyBorder="1" applyAlignment="1">
      <alignment horizontal="center" vertical="center"/>
    </xf>
    <xf numFmtId="0" fontId="29" fillId="0" borderId="0" xfId="0" applyFont="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shrinkToFit="1"/>
      <protection locked="0"/>
    </xf>
    <xf numFmtId="0" fontId="39" fillId="0" borderId="0" xfId="0" applyFont="1" applyProtection="1">
      <alignment vertical="center"/>
      <protection locked="0"/>
    </xf>
    <xf numFmtId="0" fontId="39" fillId="0" borderId="0" xfId="0" applyFont="1" applyAlignment="1" applyProtection="1">
      <alignment vertical="center" shrinkToFit="1"/>
      <protection locked="0"/>
    </xf>
    <xf numFmtId="176" fontId="12" fillId="0" borderId="0" xfId="0" applyNumberFormat="1" applyFont="1" applyAlignment="1">
      <alignment horizontal="center" vertical="center"/>
    </xf>
    <xf numFmtId="0" fontId="22" fillId="0" borderId="0" xfId="2" applyFont="1" applyAlignment="1">
      <alignment horizontal="center" vertical="center"/>
    </xf>
    <xf numFmtId="0" fontId="0" fillId="0" borderId="93" xfId="0" applyBorder="1">
      <alignment vertical="center"/>
    </xf>
    <xf numFmtId="0" fontId="0" fillId="0" borderId="94" xfId="0" applyBorder="1">
      <alignment vertical="center"/>
    </xf>
    <xf numFmtId="0" fontId="0" fillId="0" borderId="98" xfId="0" applyBorder="1">
      <alignment vertical="center"/>
    </xf>
    <xf numFmtId="0" fontId="0" fillId="0" borderId="96" xfId="0" applyBorder="1">
      <alignment vertical="center"/>
    </xf>
    <xf numFmtId="0" fontId="0" fillId="0" borderId="97" xfId="0" applyBorder="1">
      <alignment vertical="center"/>
    </xf>
    <xf numFmtId="0" fontId="0" fillId="0" borderId="96" xfId="0" applyBorder="1" applyAlignment="1"/>
    <xf numFmtId="0" fontId="0" fillId="0" borderId="99" xfId="0" applyBorder="1" applyAlignment="1"/>
    <xf numFmtId="0" fontId="0" fillId="0" borderId="95" xfId="0" applyBorder="1" applyAlignment="1"/>
    <xf numFmtId="0" fontId="0" fillId="0" borderId="93" xfId="0" applyBorder="1" applyAlignment="1"/>
    <xf numFmtId="0" fontId="0" fillId="0" borderId="92" xfId="0" applyBorder="1" applyAlignment="1"/>
    <xf numFmtId="49" fontId="19" fillId="0" borderId="0" xfId="0" applyNumberFormat="1" applyFont="1" applyAlignment="1">
      <alignment horizontal="center" vertical="center"/>
    </xf>
    <xf numFmtId="0" fontId="17" fillId="0" borderId="0" xfId="0" applyFont="1" applyAlignment="1">
      <alignment horizontal="center" vertical="center" wrapText="1"/>
    </xf>
    <xf numFmtId="0" fontId="0" fillId="0" borderId="46" xfId="0" applyBorder="1" applyAlignment="1">
      <alignment horizontal="center" vertical="center"/>
    </xf>
    <xf numFmtId="0" fontId="0" fillId="0" borderId="46" xfId="0" applyBorder="1" applyAlignment="1">
      <alignment horizontal="center" vertical="center" shrinkToFit="1"/>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74" xfId="0" applyFont="1" applyBorder="1" applyAlignment="1">
      <alignment horizontal="center" vertical="center"/>
    </xf>
    <xf numFmtId="0" fontId="35" fillId="0" borderId="75"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15" fillId="0" borderId="0" xfId="0" applyFont="1" applyAlignment="1">
      <alignment horizontal="center" vertical="center" shrinkToFit="1"/>
    </xf>
    <xf numFmtId="0" fontId="35" fillId="0" borderId="19" xfId="0" applyFont="1" applyBorder="1" applyAlignment="1">
      <alignment horizontal="center" vertical="center" wrapText="1"/>
    </xf>
    <xf numFmtId="0" fontId="0" fillId="0" borderId="76" xfId="0" applyBorder="1" applyAlignment="1">
      <alignment horizontal="center" vertical="center"/>
    </xf>
    <xf numFmtId="0" fontId="0" fillId="0" borderId="18"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shrinkToFit="1"/>
    </xf>
    <xf numFmtId="0" fontId="35" fillId="0" borderId="15" xfId="0" applyFont="1" applyBorder="1" applyAlignment="1">
      <alignment horizontal="center" vertical="center"/>
    </xf>
    <xf numFmtId="0" fontId="35" fillId="0" borderId="61" xfId="0" applyFont="1" applyBorder="1" applyAlignment="1">
      <alignment horizontal="center" vertical="center"/>
    </xf>
    <xf numFmtId="0" fontId="35" fillId="0" borderId="92" xfId="0" applyFont="1" applyBorder="1" applyAlignment="1">
      <alignment horizontal="center" vertical="center"/>
    </xf>
    <xf numFmtId="0" fontId="35" fillId="0" borderId="93" xfId="0" applyFont="1" applyBorder="1" applyAlignment="1">
      <alignment horizontal="center" vertical="center"/>
    </xf>
    <xf numFmtId="0" fontId="35" fillId="0" borderId="94" xfId="0" applyFont="1" applyBorder="1" applyAlignment="1">
      <alignment horizontal="center" vertical="center"/>
    </xf>
    <xf numFmtId="0" fontId="35" fillId="0" borderId="95" xfId="0" applyFont="1" applyBorder="1" applyAlignment="1">
      <alignment horizontal="center" vertical="center"/>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8" fillId="0" borderId="72" xfId="0" applyFont="1" applyBorder="1" applyAlignment="1">
      <alignment horizontal="center" vertical="center" wrapText="1"/>
    </xf>
    <xf numFmtId="0" fontId="38" fillId="0" borderId="92" xfId="0" applyFont="1" applyBorder="1" applyAlignment="1">
      <alignment horizontal="center" vertical="center" wrapText="1"/>
    </xf>
    <xf numFmtId="0" fontId="24" fillId="0" borderId="46" xfId="0" applyFont="1" applyBorder="1" applyAlignment="1">
      <alignment horizontal="center" vertical="center"/>
    </xf>
    <xf numFmtId="0" fontId="25" fillId="0" borderId="46" xfId="0" applyFont="1" applyBorder="1" applyAlignment="1">
      <alignment horizontal="center" vertical="center"/>
    </xf>
    <xf numFmtId="176" fontId="12" fillId="0" borderId="9"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176" fontId="12" fillId="0" borderId="27" xfId="0" applyNumberFormat="1" applyFont="1" applyBorder="1" applyAlignment="1">
      <alignment horizontal="center" vertical="center"/>
    </xf>
    <xf numFmtId="176" fontId="12" fillId="0" borderId="28" xfId="0" applyNumberFormat="1" applyFont="1" applyBorder="1" applyAlignment="1">
      <alignment horizontal="center" vertical="center"/>
    </xf>
    <xf numFmtId="0" fontId="30" fillId="0" borderId="43"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29" fillId="0" borderId="54"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29" fillId="0" borderId="56"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58"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32" fillId="0" borderId="0" xfId="0" applyFont="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0" fontId="12" fillId="0" borderId="39" xfId="0" applyFont="1" applyBorder="1" applyAlignment="1">
      <alignment horizontal="center" vertical="center"/>
    </xf>
    <xf numFmtId="0" fontId="12" fillId="0" borderId="33" xfId="0" applyFont="1" applyBorder="1" applyAlignment="1">
      <alignment horizontal="center" vertical="center"/>
    </xf>
    <xf numFmtId="0" fontId="12" fillId="0" borderId="40" xfId="0" applyFont="1" applyBorder="1" applyAlignment="1">
      <alignment horizontal="center" vertical="center"/>
    </xf>
    <xf numFmtId="0" fontId="12" fillId="0" borderId="36" xfId="0" applyFont="1" applyBorder="1" applyAlignment="1">
      <alignment horizontal="center"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9" xfId="0" applyFont="1" applyBorder="1" applyAlignment="1">
      <alignment horizontal="center" vertical="center"/>
    </xf>
    <xf numFmtId="0" fontId="12" fillId="0" borderId="42" xfId="0" applyFont="1" applyBorder="1" applyAlignment="1">
      <alignment horizontal="center" vertical="center"/>
    </xf>
    <xf numFmtId="0" fontId="12" fillId="0" borderId="46" xfId="0" applyFont="1" applyBorder="1" applyAlignment="1">
      <alignment horizontal="center" vertical="center"/>
    </xf>
    <xf numFmtId="0" fontId="12" fillId="0" borderId="50" xfId="0" applyFont="1" applyBorder="1" applyAlignment="1">
      <alignment horizontal="center" vertical="center"/>
    </xf>
    <xf numFmtId="0" fontId="12" fillId="0" borderId="42"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50" xfId="0" applyFont="1" applyBorder="1" applyAlignment="1">
      <alignment horizontal="center" vertical="center" shrinkToFit="1"/>
    </xf>
    <xf numFmtId="0" fontId="29" fillId="0" borderId="14"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30" fillId="0" borderId="60" xfId="0" applyFont="1" applyBorder="1" applyAlignment="1">
      <alignment horizontal="center" vertical="center"/>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0" fillId="0" borderId="80" xfId="0" applyFont="1" applyBorder="1" applyAlignment="1" applyProtection="1">
      <alignment horizontal="center" vertical="center"/>
      <protection locked="0"/>
    </xf>
    <xf numFmtId="0" fontId="30" fillId="0" borderId="7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2" xfId="0" applyFont="1" applyBorder="1" applyAlignment="1">
      <alignment horizontal="center" vertical="center"/>
    </xf>
    <xf numFmtId="0" fontId="12" fillId="0" borderId="35" xfId="0" applyFont="1" applyBorder="1" applyAlignment="1">
      <alignment horizontal="center" vertical="center"/>
    </xf>
    <xf numFmtId="0" fontId="12" fillId="0" borderId="8"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26" xfId="0" applyFont="1" applyBorder="1" applyAlignment="1">
      <alignment horizontal="center" vertical="center" textRotation="255"/>
    </xf>
    <xf numFmtId="0" fontId="12" fillId="0" borderId="9" xfId="0" applyFont="1" applyBorder="1" applyAlignment="1">
      <alignment horizontal="center" vertical="center" wrapText="1" shrinkToFit="1"/>
    </xf>
    <xf numFmtId="0" fontId="12" fillId="0" borderId="10"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11" xfId="0" applyFont="1" applyBorder="1" applyAlignment="1">
      <alignment horizontal="center" vertical="center" textRotation="255"/>
    </xf>
    <xf numFmtId="0" fontId="12" fillId="0" borderId="21" xfId="0" applyFont="1" applyBorder="1" applyAlignment="1">
      <alignment horizontal="center" vertical="center" textRotation="255"/>
    </xf>
    <xf numFmtId="0" fontId="29" fillId="0" borderId="12"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lignment horizontal="center" vertical="center"/>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76"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14" xfId="0" applyFont="1" applyBorder="1" applyAlignment="1">
      <alignment horizontal="center" vertical="center" shrinkToFit="1"/>
    </xf>
    <xf numFmtId="0" fontId="29" fillId="0" borderId="15" xfId="0" applyFont="1" applyBorder="1">
      <alignment vertical="center"/>
    </xf>
    <xf numFmtId="0" fontId="29" fillId="0" borderId="16" xfId="0" applyFont="1" applyBorder="1">
      <alignment vertical="center"/>
    </xf>
    <xf numFmtId="0" fontId="29" fillId="0" borderId="22" xfId="0" applyFont="1" applyBorder="1">
      <alignment vertical="center"/>
    </xf>
    <xf numFmtId="0" fontId="29" fillId="0" borderId="23" xfId="0" applyFont="1" applyBorder="1">
      <alignment vertical="center"/>
    </xf>
    <xf numFmtId="0" fontId="29" fillId="0" borderId="24" xfId="0" applyFont="1" applyBorder="1">
      <alignment vertical="center"/>
    </xf>
    <xf numFmtId="0" fontId="13" fillId="0" borderId="48" xfId="0" applyFont="1" applyBorder="1" applyAlignment="1">
      <alignment horizontal="center" vertical="center" shrinkToFit="1"/>
    </xf>
    <xf numFmtId="0" fontId="13" fillId="0" borderId="72" xfId="0" applyFont="1" applyBorder="1" applyAlignment="1">
      <alignment horizontal="center" vertical="center" shrinkToFit="1"/>
    </xf>
    <xf numFmtId="0" fontId="12" fillId="0" borderId="19" xfId="0" applyFont="1" applyBorder="1" applyAlignment="1">
      <alignment horizontal="center"/>
    </xf>
    <xf numFmtId="0" fontId="12" fillId="0" borderId="20" xfId="0" applyFont="1" applyBorder="1" applyAlignment="1">
      <alignment horizont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10" fillId="0" borderId="27" xfId="0" applyFont="1" applyBorder="1" applyAlignment="1">
      <alignment horizontal="center"/>
    </xf>
    <xf numFmtId="0" fontId="10" fillId="0" borderId="28" xfId="0" applyFont="1" applyBorder="1" applyAlignment="1">
      <alignment horizont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12" fillId="0" borderId="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8" xfId="0" applyFont="1" applyBorder="1" applyAlignment="1">
      <alignment horizontal="center" vertical="center"/>
    </xf>
    <xf numFmtId="0" fontId="12" fillId="0" borderId="26" xfId="0" applyFont="1" applyBorder="1" applyAlignment="1">
      <alignment horizontal="center" vertical="center"/>
    </xf>
    <xf numFmtId="0" fontId="12" fillId="0" borderId="9" xfId="0" applyFont="1" applyBorder="1" applyAlignment="1">
      <alignment horizontal="center"/>
    </xf>
    <xf numFmtId="0" fontId="12" fillId="0" borderId="10" xfId="0" applyFont="1" applyBorder="1" applyAlignment="1">
      <alignment horizontal="center"/>
    </xf>
    <xf numFmtId="49" fontId="11" fillId="0" borderId="0" xfId="0" applyNumberFormat="1" applyFont="1" applyAlignment="1">
      <alignment horizontal="center" vertical="center"/>
    </xf>
    <xf numFmtId="0" fontId="39" fillId="0" borderId="0" xfId="0" applyFont="1" applyAlignment="1" applyProtection="1">
      <alignment horizontal="center" vertical="center"/>
      <protection locked="0"/>
    </xf>
    <xf numFmtId="0" fontId="39" fillId="0" borderId="0" xfId="0" applyFont="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protection locked="0"/>
    </xf>
    <xf numFmtId="0" fontId="29" fillId="0" borderId="0" xfId="0" applyFont="1" applyAlignment="1">
      <alignment horizontal="right" vertical="center" shrinkToFit="1"/>
    </xf>
    <xf numFmtId="0" fontId="29" fillId="0" borderId="0" xfId="0" applyFont="1" applyAlignment="1">
      <alignment horizontal="left" vertical="center" shrinkToFit="1"/>
    </xf>
    <xf numFmtId="0" fontId="30" fillId="0" borderId="85"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29" fillId="0" borderId="14"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9" fillId="0" borderId="23" xfId="0" applyFont="1" applyBorder="1" applyAlignment="1" applyProtection="1">
      <alignment horizontal="center" vertical="center" shrinkToFit="1"/>
      <protection locked="0"/>
    </xf>
    <xf numFmtId="0" fontId="29" fillId="0" borderId="24" xfId="0" applyFont="1" applyBorder="1" applyAlignment="1" applyProtection="1">
      <alignment horizontal="center" vertical="center" shrinkToFit="1"/>
      <protection locked="0"/>
    </xf>
    <xf numFmtId="0" fontId="34" fillId="0" borderId="0" xfId="0" applyFont="1" applyAlignment="1">
      <alignment horizontal="center" vertical="center"/>
    </xf>
    <xf numFmtId="0" fontId="12" fillId="0" borderId="38"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12" fillId="0" borderId="29"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18"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1" xfId="0" applyFont="1" applyBorder="1" applyAlignment="1">
      <alignment horizontal="center" vertical="center" textRotation="255"/>
    </xf>
    <xf numFmtId="0" fontId="12" fillId="0" borderId="10" xfId="0" applyFont="1" applyBorder="1" applyAlignment="1">
      <alignment horizontal="center" vertical="center" wrapText="1" shrinkToFit="1"/>
    </xf>
    <xf numFmtId="0" fontId="12" fillId="0" borderId="19" xfId="0" applyFont="1" applyBorder="1" applyAlignment="1">
      <alignment horizontal="center" vertical="center" wrapText="1" shrinkToFit="1"/>
    </xf>
    <xf numFmtId="0" fontId="12" fillId="0" borderId="20" xfId="0" applyFont="1" applyBorder="1" applyAlignment="1">
      <alignment horizontal="center" vertical="center" wrapText="1" shrinkToFit="1"/>
    </xf>
    <xf numFmtId="0" fontId="12" fillId="0" borderId="82" xfId="0" applyFont="1" applyBorder="1" applyAlignment="1">
      <alignment horizontal="center" vertical="center" wrapText="1" shrinkToFit="1"/>
    </xf>
    <xf numFmtId="0" fontId="12" fillId="0" borderId="83" xfId="0" applyFont="1" applyBorder="1" applyAlignment="1">
      <alignment horizontal="center" vertical="center" wrapText="1" shrinkToFit="1"/>
    </xf>
    <xf numFmtId="0" fontId="12" fillId="0" borderId="84" xfId="0" applyFont="1" applyBorder="1" applyAlignment="1">
      <alignment horizontal="center" vertical="center" textRotation="255"/>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4" xfId="0" applyFont="1" applyBorder="1" applyAlignment="1">
      <alignment horizontal="center" vertical="center" shrinkToFit="1"/>
    </xf>
    <xf numFmtId="0" fontId="27" fillId="0" borderId="0" xfId="0" applyFont="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0" fillId="0" borderId="19" xfId="0" applyBorder="1" applyAlignment="1">
      <alignment horizontal="center" vertical="center"/>
    </xf>
    <xf numFmtId="0" fontId="0" fillId="0" borderId="72" xfId="0" applyBorder="1" applyAlignment="1">
      <alignment horizontal="center" vertical="center" shrinkToFit="1"/>
    </xf>
    <xf numFmtId="0" fontId="0" fillId="0" borderId="15"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61" xfId="0" applyBorder="1" applyAlignment="1">
      <alignment horizontal="center" vertical="center" shrinkToFit="1"/>
    </xf>
    <xf numFmtId="0" fontId="0" fillId="0" borderId="75" xfId="0" applyBorder="1" applyAlignment="1">
      <alignment horizontal="center" vertical="center" shrinkToFit="1"/>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7" fillId="0" borderId="0" xfId="0" applyFont="1" applyAlignment="1">
      <alignment horizontal="center" vertical="center" shrinkToFit="1"/>
    </xf>
    <xf numFmtId="0" fontId="5" fillId="0" borderId="0" xfId="0" applyFont="1" applyAlignment="1">
      <alignment horizontal="center" vertical="center"/>
    </xf>
    <xf numFmtId="0" fontId="3" fillId="0" borderId="0" xfId="0" applyFont="1" applyAlignment="1">
      <alignment horizontal="center" vertical="center"/>
    </xf>
    <xf numFmtId="0" fontId="0" fillId="0" borderId="20" xfId="0"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5" fillId="0" borderId="7" xfId="0" applyFont="1" applyBorder="1" applyAlignment="1">
      <alignment horizontal="center" vertical="center" wrapText="1"/>
    </xf>
    <xf numFmtId="0" fontId="5" fillId="0" borderId="17"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wrapText="1"/>
    </xf>
    <xf numFmtId="0" fontId="5" fillId="0" borderId="18" xfId="0" applyFont="1" applyBorder="1" applyAlignment="1">
      <alignment horizontal="center" vertical="center"/>
    </xf>
    <xf numFmtId="0" fontId="5" fillId="0" borderId="26"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8"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1"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53" xfId="0" applyFont="1" applyBorder="1" applyAlignment="1">
      <alignment horizontal="center" vertical="center" textRotation="255"/>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7" fillId="0" borderId="52" xfId="0" applyFont="1" applyBorder="1" applyAlignment="1">
      <alignment horizontal="center" vertical="center"/>
    </xf>
    <xf numFmtId="0" fontId="5" fillId="0" borderId="19" xfId="0" applyFont="1" applyBorder="1" applyAlignment="1">
      <alignment horizontal="center"/>
    </xf>
    <xf numFmtId="0" fontId="5" fillId="0" borderId="20" xfId="0" applyFont="1" applyBorder="1" applyAlignment="1">
      <alignment horizont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4" fillId="0" borderId="0" xfId="0" applyFont="1" applyAlignment="1">
      <alignment horizontal="center" vertical="center"/>
    </xf>
    <xf numFmtId="0" fontId="36" fillId="0" borderId="0" xfId="0" applyFont="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73"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74" xfId="0" applyFont="1" applyBorder="1" applyAlignment="1">
      <alignment horizontal="center" vertical="center"/>
    </xf>
    <xf numFmtId="0" fontId="5" fillId="0" borderId="61" xfId="0" applyFont="1" applyBorder="1" applyAlignment="1">
      <alignment horizontal="center" vertical="center"/>
    </xf>
    <xf numFmtId="0" fontId="5" fillId="0" borderId="75"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49" fontId="37" fillId="0" borderId="48" xfId="0" applyNumberFormat="1" applyFont="1" applyBorder="1" applyAlignment="1">
      <alignment horizontal="center" vertical="center"/>
    </xf>
    <xf numFmtId="49" fontId="37" fillId="0" borderId="55" xfId="0" applyNumberFormat="1" applyFont="1" applyBorder="1" applyAlignment="1">
      <alignment horizontal="center" vertical="center"/>
    </xf>
    <xf numFmtId="49" fontId="37" fillId="0" borderId="88" xfId="0" applyNumberFormat="1" applyFont="1" applyBorder="1" applyAlignment="1">
      <alignment horizontal="center" vertical="center"/>
    </xf>
    <xf numFmtId="0" fontId="0" fillId="0" borderId="0" xfId="0" applyBorder="1">
      <alignment vertical="center"/>
    </xf>
  </cellXfs>
  <cellStyles count="3">
    <cellStyle name="標準" xfId="0" builtinId="0"/>
    <cellStyle name="標準 2_●最新版平成２７年度第14回関東大会.xls" xfId="1" xr:uid="{C78CCEEF-E9A3-4A0A-A22E-4E308F9DF341}"/>
    <cellStyle name="標準_Sheet1" xfId="2" xr:uid="{BBB77F68-BCE0-4E3F-856B-EDA88D783E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10</xdr:row>
      <xdr:rowOff>133350</xdr:rowOff>
    </xdr:from>
    <xdr:to>
      <xdr:col>7</xdr:col>
      <xdr:colOff>171450</xdr:colOff>
      <xdr:row>28</xdr:row>
      <xdr:rowOff>11616</xdr:rowOff>
    </xdr:to>
    <xdr:pic>
      <xdr:nvPicPr>
        <xdr:cNvPr id="5" name="Picture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38300" y="2743200"/>
          <a:ext cx="3038475" cy="296436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228598</xdr:colOff>
      <xdr:row>66</xdr:row>
      <xdr:rowOff>9525</xdr:rowOff>
    </xdr:from>
    <xdr:to>
      <xdr:col>9</xdr:col>
      <xdr:colOff>38876</xdr:colOff>
      <xdr:row>69</xdr:row>
      <xdr:rowOff>0</xdr:rowOff>
    </xdr:to>
    <xdr:sp macro="" textlink="">
      <xdr:nvSpPr>
        <xdr:cNvPr id="24" name="大かっこ 23">
          <a:extLst>
            <a:ext uri="{FF2B5EF4-FFF2-40B4-BE49-F238E27FC236}">
              <a16:creationId xmlns:a16="http://schemas.microsoft.com/office/drawing/2014/main" id="{F6916AE7-A5A9-4761-84C0-EE4736ACD54C}"/>
            </a:ext>
          </a:extLst>
        </xdr:cNvPr>
        <xdr:cNvSpPr/>
      </xdr:nvSpPr>
      <xdr:spPr>
        <a:xfrm>
          <a:off x="1394925" y="12975188"/>
          <a:ext cx="743339" cy="52504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66</xdr:row>
      <xdr:rowOff>9525</xdr:rowOff>
    </xdr:from>
    <xdr:to>
      <xdr:col>25</xdr:col>
      <xdr:colOff>9720</xdr:colOff>
      <xdr:row>69</xdr:row>
      <xdr:rowOff>0</xdr:rowOff>
    </xdr:to>
    <xdr:sp macro="" textlink="">
      <xdr:nvSpPr>
        <xdr:cNvPr id="25" name="大かっこ 24">
          <a:extLst>
            <a:ext uri="{FF2B5EF4-FFF2-40B4-BE49-F238E27FC236}">
              <a16:creationId xmlns:a16="http://schemas.microsoft.com/office/drawing/2014/main" id="{7476365E-2C9B-468C-81EC-A2B0B8AA8515}"/>
            </a:ext>
          </a:extLst>
        </xdr:cNvPr>
        <xdr:cNvSpPr/>
      </xdr:nvSpPr>
      <xdr:spPr>
        <a:xfrm>
          <a:off x="5131837" y="12975188"/>
          <a:ext cx="709516" cy="52504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233265</xdr:colOff>
      <xdr:row>66</xdr:row>
      <xdr:rowOff>9525</xdr:rowOff>
    </xdr:from>
    <xdr:to>
      <xdr:col>41</xdr:col>
      <xdr:colOff>29158</xdr:colOff>
      <xdr:row>69</xdr:row>
      <xdr:rowOff>0</xdr:rowOff>
    </xdr:to>
    <xdr:sp macro="" textlink="">
      <xdr:nvSpPr>
        <xdr:cNvPr id="26" name="大かっこ 25">
          <a:extLst>
            <a:ext uri="{FF2B5EF4-FFF2-40B4-BE49-F238E27FC236}">
              <a16:creationId xmlns:a16="http://schemas.microsoft.com/office/drawing/2014/main" id="{7F25C88E-D32E-4F67-A460-5A905AA2F38A}"/>
            </a:ext>
          </a:extLst>
        </xdr:cNvPr>
        <xdr:cNvSpPr/>
      </xdr:nvSpPr>
      <xdr:spPr>
        <a:xfrm>
          <a:off x="8864081" y="12975188"/>
          <a:ext cx="728955" cy="54448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228599</xdr:colOff>
      <xdr:row>72</xdr:row>
      <xdr:rowOff>9525</xdr:rowOff>
    </xdr:from>
    <xdr:to>
      <xdr:col>9</xdr:col>
      <xdr:colOff>38100</xdr:colOff>
      <xdr:row>75</xdr:row>
      <xdr:rowOff>0</xdr:rowOff>
    </xdr:to>
    <xdr:sp macro="" textlink="">
      <xdr:nvSpPr>
        <xdr:cNvPr id="27" name="大かっこ 26">
          <a:extLst>
            <a:ext uri="{FF2B5EF4-FFF2-40B4-BE49-F238E27FC236}">
              <a16:creationId xmlns:a16="http://schemas.microsoft.com/office/drawing/2014/main" id="{AC217F28-4DB7-48E2-BC77-3C43A212DB68}"/>
            </a:ext>
          </a:extLst>
        </xdr:cNvPr>
        <xdr:cNvSpPr/>
      </xdr:nvSpPr>
      <xdr:spPr>
        <a:xfrm>
          <a:off x="1371599" y="12725400"/>
          <a:ext cx="723901" cy="5143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223545</xdr:colOff>
      <xdr:row>72</xdr:row>
      <xdr:rowOff>9525</xdr:rowOff>
    </xdr:from>
    <xdr:to>
      <xdr:col>41</xdr:col>
      <xdr:colOff>28574</xdr:colOff>
      <xdr:row>75</xdr:row>
      <xdr:rowOff>0</xdr:rowOff>
    </xdr:to>
    <xdr:sp macro="" textlink="">
      <xdr:nvSpPr>
        <xdr:cNvPr id="28" name="大かっこ 27">
          <a:extLst>
            <a:ext uri="{FF2B5EF4-FFF2-40B4-BE49-F238E27FC236}">
              <a16:creationId xmlns:a16="http://schemas.microsoft.com/office/drawing/2014/main" id="{109C7B25-09CA-44AC-85B2-4B907CE15C57}"/>
            </a:ext>
          </a:extLst>
        </xdr:cNvPr>
        <xdr:cNvSpPr/>
      </xdr:nvSpPr>
      <xdr:spPr>
        <a:xfrm>
          <a:off x="8854361" y="14054040"/>
          <a:ext cx="738091" cy="51532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104775</xdr:colOff>
      <xdr:row>21</xdr:row>
      <xdr:rowOff>28575</xdr:rowOff>
    </xdr:from>
    <xdr:to>
      <xdr:col>13</xdr:col>
      <xdr:colOff>104775</xdr:colOff>
      <xdr:row>26</xdr:row>
      <xdr:rowOff>0</xdr:rowOff>
    </xdr:to>
    <xdr:sp macro="" textlink="">
      <xdr:nvSpPr>
        <xdr:cNvPr id="2" name="二等辺三角形 11">
          <a:extLst>
            <a:ext uri="{FF2B5EF4-FFF2-40B4-BE49-F238E27FC236}">
              <a16:creationId xmlns:a16="http://schemas.microsoft.com/office/drawing/2014/main" id="{5723FF42-904D-43D9-9F46-45CF1E60E70B}"/>
            </a:ext>
          </a:extLst>
        </xdr:cNvPr>
        <xdr:cNvSpPr>
          <a:spLocks noChangeArrowheads="1"/>
        </xdr:cNvSpPr>
      </xdr:nvSpPr>
      <xdr:spPr bwMode="auto">
        <a:xfrm>
          <a:off x="1933575" y="4667250"/>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44</xdr:row>
      <xdr:rowOff>28575</xdr:rowOff>
    </xdr:from>
    <xdr:to>
      <xdr:col>13</xdr:col>
      <xdr:colOff>104775</xdr:colOff>
      <xdr:row>49</xdr:row>
      <xdr:rowOff>0</xdr:rowOff>
    </xdr:to>
    <xdr:sp macro="" textlink="">
      <xdr:nvSpPr>
        <xdr:cNvPr id="3" name="二等辺三角形 11">
          <a:extLst>
            <a:ext uri="{FF2B5EF4-FFF2-40B4-BE49-F238E27FC236}">
              <a16:creationId xmlns:a16="http://schemas.microsoft.com/office/drawing/2014/main" id="{6E165DC9-C388-4546-9E9F-C0227D3483BF}"/>
            </a:ext>
          </a:extLst>
        </xdr:cNvPr>
        <xdr:cNvSpPr>
          <a:spLocks noChangeArrowheads="1"/>
        </xdr:cNvSpPr>
      </xdr:nvSpPr>
      <xdr:spPr bwMode="auto">
        <a:xfrm>
          <a:off x="1933575" y="9591675"/>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67</xdr:row>
      <xdr:rowOff>28575</xdr:rowOff>
    </xdr:from>
    <xdr:to>
      <xdr:col>13</xdr:col>
      <xdr:colOff>104775</xdr:colOff>
      <xdr:row>72</xdr:row>
      <xdr:rowOff>0</xdr:rowOff>
    </xdr:to>
    <xdr:sp macro="" textlink="">
      <xdr:nvSpPr>
        <xdr:cNvPr id="10" name="二等辺三角形 11">
          <a:extLst>
            <a:ext uri="{FF2B5EF4-FFF2-40B4-BE49-F238E27FC236}">
              <a16:creationId xmlns:a16="http://schemas.microsoft.com/office/drawing/2014/main" id="{21ED3C47-935F-43E1-9FC6-AC1B0941E959}"/>
            </a:ext>
          </a:extLst>
        </xdr:cNvPr>
        <xdr:cNvSpPr>
          <a:spLocks noChangeArrowheads="1"/>
        </xdr:cNvSpPr>
      </xdr:nvSpPr>
      <xdr:spPr bwMode="auto">
        <a:xfrm>
          <a:off x="1933575" y="9629775"/>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95</xdr:row>
      <xdr:rowOff>28575</xdr:rowOff>
    </xdr:from>
    <xdr:to>
      <xdr:col>13</xdr:col>
      <xdr:colOff>104775</xdr:colOff>
      <xdr:row>100</xdr:row>
      <xdr:rowOff>0</xdr:rowOff>
    </xdr:to>
    <xdr:sp macro="" textlink="">
      <xdr:nvSpPr>
        <xdr:cNvPr id="14" name="二等辺三角形 11">
          <a:extLst>
            <a:ext uri="{FF2B5EF4-FFF2-40B4-BE49-F238E27FC236}">
              <a16:creationId xmlns:a16="http://schemas.microsoft.com/office/drawing/2014/main" id="{A97A5823-31E8-45C9-A339-D743EAB4C241}"/>
            </a:ext>
          </a:extLst>
        </xdr:cNvPr>
        <xdr:cNvSpPr>
          <a:spLocks noChangeArrowheads="1"/>
        </xdr:cNvSpPr>
      </xdr:nvSpPr>
      <xdr:spPr bwMode="auto">
        <a:xfrm>
          <a:off x="1933575" y="4667250"/>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118</xdr:row>
      <xdr:rowOff>28575</xdr:rowOff>
    </xdr:from>
    <xdr:to>
      <xdr:col>13</xdr:col>
      <xdr:colOff>104775</xdr:colOff>
      <xdr:row>123</xdr:row>
      <xdr:rowOff>0</xdr:rowOff>
    </xdr:to>
    <xdr:sp macro="" textlink="">
      <xdr:nvSpPr>
        <xdr:cNvPr id="15" name="二等辺三角形 11">
          <a:extLst>
            <a:ext uri="{FF2B5EF4-FFF2-40B4-BE49-F238E27FC236}">
              <a16:creationId xmlns:a16="http://schemas.microsoft.com/office/drawing/2014/main" id="{7CDF8D98-63F9-4C1E-85A2-135E68BE26AC}"/>
            </a:ext>
          </a:extLst>
        </xdr:cNvPr>
        <xdr:cNvSpPr>
          <a:spLocks noChangeArrowheads="1"/>
        </xdr:cNvSpPr>
      </xdr:nvSpPr>
      <xdr:spPr bwMode="auto">
        <a:xfrm>
          <a:off x="1933575" y="9248775"/>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141</xdr:row>
      <xdr:rowOff>28575</xdr:rowOff>
    </xdr:from>
    <xdr:to>
      <xdr:col>13</xdr:col>
      <xdr:colOff>104775</xdr:colOff>
      <xdr:row>146</xdr:row>
      <xdr:rowOff>0</xdr:rowOff>
    </xdr:to>
    <xdr:sp macro="" textlink="">
      <xdr:nvSpPr>
        <xdr:cNvPr id="16" name="二等辺三角形 11">
          <a:extLst>
            <a:ext uri="{FF2B5EF4-FFF2-40B4-BE49-F238E27FC236}">
              <a16:creationId xmlns:a16="http://schemas.microsoft.com/office/drawing/2014/main" id="{FC04FEBF-DF90-413C-9C97-C48B617DE422}"/>
            </a:ext>
          </a:extLst>
        </xdr:cNvPr>
        <xdr:cNvSpPr>
          <a:spLocks noChangeArrowheads="1"/>
        </xdr:cNvSpPr>
      </xdr:nvSpPr>
      <xdr:spPr bwMode="auto">
        <a:xfrm>
          <a:off x="1933575" y="13658850"/>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168</xdr:row>
      <xdr:rowOff>28575</xdr:rowOff>
    </xdr:from>
    <xdr:to>
      <xdr:col>13</xdr:col>
      <xdr:colOff>104775</xdr:colOff>
      <xdr:row>173</xdr:row>
      <xdr:rowOff>0</xdr:rowOff>
    </xdr:to>
    <xdr:sp macro="" textlink="">
      <xdr:nvSpPr>
        <xdr:cNvPr id="17" name="二等辺三角形 11">
          <a:extLst>
            <a:ext uri="{FF2B5EF4-FFF2-40B4-BE49-F238E27FC236}">
              <a16:creationId xmlns:a16="http://schemas.microsoft.com/office/drawing/2014/main" id="{58C074B0-73A4-4885-BF09-605B484DE065}"/>
            </a:ext>
          </a:extLst>
        </xdr:cNvPr>
        <xdr:cNvSpPr>
          <a:spLocks noChangeArrowheads="1"/>
        </xdr:cNvSpPr>
      </xdr:nvSpPr>
      <xdr:spPr bwMode="auto">
        <a:xfrm>
          <a:off x="1933575" y="4667250"/>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191</xdr:row>
      <xdr:rowOff>28575</xdr:rowOff>
    </xdr:from>
    <xdr:to>
      <xdr:col>13</xdr:col>
      <xdr:colOff>104775</xdr:colOff>
      <xdr:row>196</xdr:row>
      <xdr:rowOff>0</xdr:rowOff>
    </xdr:to>
    <xdr:sp macro="" textlink="">
      <xdr:nvSpPr>
        <xdr:cNvPr id="18" name="二等辺三角形 11">
          <a:extLst>
            <a:ext uri="{FF2B5EF4-FFF2-40B4-BE49-F238E27FC236}">
              <a16:creationId xmlns:a16="http://schemas.microsoft.com/office/drawing/2014/main" id="{CC6BD5AF-27DD-4075-A0E8-21F431A85F29}"/>
            </a:ext>
          </a:extLst>
        </xdr:cNvPr>
        <xdr:cNvSpPr>
          <a:spLocks noChangeArrowheads="1"/>
        </xdr:cNvSpPr>
      </xdr:nvSpPr>
      <xdr:spPr bwMode="auto">
        <a:xfrm>
          <a:off x="1933575" y="9248775"/>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214</xdr:row>
      <xdr:rowOff>28575</xdr:rowOff>
    </xdr:from>
    <xdr:to>
      <xdr:col>13</xdr:col>
      <xdr:colOff>104775</xdr:colOff>
      <xdr:row>219</xdr:row>
      <xdr:rowOff>0</xdr:rowOff>
    </xdr:to>
    <xdr:sp macro="" textlink="">
      <xdr:nvSpPr>
        <xdr:cNvPr id="19" name="二等辺三角形 11">
          <a:extLst>
            <a:ext uri="{FF2B5EF4-FFF2-40B4-BE49-F238E27FC236}">
              <a16:creationId xmlns:a16="http://schemas.microsoft.com/office/drawing/2014/main" id="{E22F90D6-3F45-40F6-B6C7-71979F8FBBA0}"/>
            </a:ext>
          </a:extLst>
        </xdr:cNvPr>
        <xdr:cNvSpPr>
          <a:spLocks noChangeArrowheads="1"/>
        </xdr:cNvSpPr>
      </xdr:nvSpPr>
      <xdr:spPr bwMode="auto">
        <a:xfrm>
          <a:off x="1933575" y="13658850"/>
          <a:ext cx="1143000" cy="828675"/>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76199</xdr:colOff>
      <xdr:row>25</xdr:row>
      <xdr:rowOff>152400</xdr:rowOff>
    </xdr:from>
    <xdr:to>
      <xdr:col>13</xdr:col>
      <xdr:colOff>104774</xdr:colOff>
      <xdr:row>25</xdr:row>
      <xdr:rowOff>152400</xdr:rowOff>
    </xdr:to>
    <xdr:sp macro="" textlink="">
      <xdr:nvSpPr>
        <xdr:cNvPr id="4" name="Line 508">
          <a:extLst>
            <a:ext uri="{FF2B5EF4-FFF2-40B4-BE49-F238E27FC236}">
              <a16:creationId xmlns:a16="http://schemas.microsoft.com/office/drawing/2014/main" id="{E639A2A0-EEA3-48C3-A687-89DF7B8043EE}"/>
            </a:ext>
          </a:extLst>
        </xdr:cNvPr>
        <xdr:cNvSpPr>
          <a:spLocks noChangeShapeType="1"/>
        </xdr:cNvSpPr>
      </xdr:nvSpPr>
      <xdr:spPr bwMode="auto">
        <a:xfrm flipH="1">
          <a:off x="2590799" y="4695825"/>
          <a:ext cx="48577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228599</xdr:colOff>
      <xdr:row>21</xdr:row>
      <xdr:rowOff>0</xdr:rowOff>
    </xdr:from>
    <xdr:to>
      <xdr:col>12</xdr:col>
      <xdr:colOff>57149</xdr:colOff>
      <xdr:row>23</xdr:row>
      <xdr:rowOff>114300</xdr:rowOff>
    </xdr:to>
    <xdr:sp macro="" textlink="">
      <xdr:nvSpPr>
        <xdr:cNvPr id="5" name="Line 508">
          <a:extLst>
            <a:ext uri="{FF2B5EF4-FFF2-40B4-BE49-F238E27FC236}">
              <a16:creationId xmlns:a16="http://schemas.microsoft.com/office/drawing/2014/main" id="{5AC8E17F-8072-4C48-869B-EFC00814187E}"/>
            </a:ext>
          </a:extLst>
        </xdr:cNvPr>
        <xdr:cNvSpPr>
          <a:spLocks noChangeShapeType="1"/>
        </xdr:cNvSpPr>
      </xdr:nvSpPr>
      <xdr:spPr bwMode="auto">
        <a:xfrm flipH="1" flipV="1">
          <a:off x="2514599" y="3895725"/>
          <a:ext cx="285750" cy="4381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171450</xdr:colOff>
      <xdr:row>21</xdr:row>
      <xdr:rowOff>19050</xdr:rowOff>
    </xdr:from>
    <xdr:to>
      <xdr:col>11</xdr:col>
      <xdr:colOff>0</xdr:colOff>
      <xdr:row>23</xdr:row>
      <xdr:rowOff>104775</xdr:rowOff>
    </xdr:to>
    <xdr:sp macro="" textlink="">
      <xdr:nvSpPr>
        <xdr:cNvPr id="6" name="Line 508">
          <a:extLst>
            <a:ext uri="{FF2B5EF4-FFF2-40B4-BE49-F238E27FC236}">
              <a16:creationId xmlns:a16="http://schemas.microsoft.com/office/drawing/2014/main" id="{2BC2E2B4-3F6A-4CF4-AAE6-AD8F618B02DC}"/>
            </a:ext>
          </a:extLst>
        </xdr:cNvPr>
        <xdr:cNvSpPr>
          <a:spLocks noChangeShapeType="1"/>
        </xdr:cNvSpPr>
      </xdr:nvSpPr>
      <xdr:spPr bwMode="auto">
        <a:xfrm flipH="1">
          <a:off x="2228850" y="3914775"/>
          <a:ext cx="285750" cy="4095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12</xdr:col>
      <xdr:colOff>66674</xdr:colOff>
      <xdr:row>46</xdr:row>
      <xdr:rowOff>95249</xdr:rowOff>
    </xdr:from>
    <xdr:to>
      <xdr:col>13</xdr:col>
      <xdr:colOff>114299</xdr:colOff>
      <xdr:row>49</xdr:row>
      <xdr:rowOff>38099</xdr:rowOff>
    </xdr:to>
    <xdr:sp macro="" textlink="">
      <xdr:nvSpPr>
        <xdr:cNvPr id="7" name="Line 508">
          <a:extLst>
            <a:ext uri="{FF2B5EF4-FFF2-40B4-BE49-F238E27FC236}">
              <a16:creationId xmlns:a16="http://schemas.microsoft.com/office/drawing/2014/main" id="{C5232388-3476-422E-8E1F-18C3D3EE22DF}"/>
            </a:ext>
          </a:extLst>
        </xdr:cNvPr>
        <xdr:cNvSpPr>
          <a:spLocks noChangeShapeType="1"/>
        </xdr:cNvSpPr>
      </xdr:nvSpPr>
      <xdr:spPr bwMode="auto">
        <a:xfrm>
          <a:off x="2809874" y="8067674"/>
          <a:ext cx="276225" cy="4286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104774</xdr:colOff>
      <xdr:row>48</xdr:row>
      <xdr:rowOff>161924</xdr:rowOff>
    </xdr:from>
    <xdr:to>
      <xdr:col>10</xdr:col>
      <xdr:colOff>152400</xdr:colOff>
      <xdr:row>49</xdr:row>
      <xdr:rowOff>0</xdr:rowOff>
    </xdr:to>
    <xdr:sp macro="" textlink="">
      <xdr:nvSpPr>
        <xdr:cNvPr id="8" name="Line 508">
          <a:extLst>
            <a:ext uri="{FF2B5EF4-FFF2-40B4-BE49-F238E27FC236}">
              <a16:creationId xmlns:a16="http://schemas.microsoft.com/office/drawing/2014/main" id="{03120F4D-2EF3-4179-A59A-0233D3B934A8}"/>
            </a:ext>
          </a:extLst>
        </xdr:cNvPr>
        <xdr:cNvSpPr>
          <a:spLocks noChangeShapeType="1"/>
        </xdr:cNvSpPr>
      </xdr:nvSpPr>
      <xdr:spPr bwMode="auto">
        <a:xfrm flipH="1" flipV="1">
          <a:off x="1933574" y="8458199"/>
          <a:ext cx="504826" cy="1"/>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104774</xdr:colOff>
      <xdr:row>46</xdr:row>
      <xdr:rowOff>66675</xdr:rowOff>
    </xdr:from>
    <xdr:to>
      <xdr:col>9</xdr:col>
      <xdr:colOff>180974</xdr:colOff>
      <xdr:row>49</xdr:row>
      <xdr:rowOff>0</xdr:rowOff>
    </xdr:to>
    <xdr:sp macro="" textlink="">
      <xdr:nvSpPr>
        <xdr:cNvPr id="9" name="Line 508">
          <a:extLst>
            <a:ext uri="{FF2B5EF4-FFF2-40B4-BE49-F238E27FC236}">
              <a16:creationId xmlns:a16="http://schemas.microsoft.com/office/drawing/2014/main" id="{A07756E5-1B8C-4E86-B2E0-8D30188B50B0}"/>
            </a:ext>
          </a:extLst>
        </xdr:cNvPr>
        <xdr:cNvSpPr>
          <a:spLocks noChangeShapeType="1"/>
        </xdr:cNvSpPr>
      </xdr:nvSpPr>
      <xdr:spPr bwMode="auto">
        <a:xfrm flipH="1">
          <a:off x="1933574" y="8039100"/>
          <a:ext cx="304800" cy="4191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161924</xdr:colOff>
      <xdr:row>67</xdr:row>
      <xdr:rowOff>28575</xdr:rowOff>
    </xdr:from>
    <xdr:to>
      <xdr:col>10</xdr:col>
      <xdr:colOff>209549</xdr:colOff>
      <xdr:row>69</xdr:row>
      <xdr:rowOff>76200</xdr:rowOff>
    </xdr:to>
    <xdr:sp macro="" textlink="">
      <xdr:nvSpPr>
        <xdr:cNvPr id="11" name="Line 508">
          <a:extLst>
            <a:ext uri="{FF2B5EF4-FFF2-40B4-BE49-F238E27FC236}">
              <a16:creationId xmlns:a16="http://schemas.microsoft.com/office/drawing/2014/main" id="{B99430A0-91A9-4482-9D73-2771274727D5}"/>
            </a:ext>
          </a:extLst>
        </xdr:cNvPr>
        <xdr:cNvSpPr>
          <a:spLocks noChangeShapeType="1"/>
        </xdr:cNvSpPr>
      </xdr:nvSpPr>
      <xdr:spPr bwMode="auto">
        <a:xfrm flipH="1">
          <a:off x="2219324" y="11430000"/>
          <a:ext cx="276225" cy="3714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28575</xdr:colOff>
      <xdr:row>69</xdr:row>
      <xdr:rowOff>104775</xdr:rowOff>
    </xdr:from>
    <xdr:to>
      <xdr:col>13</xdr:col>
      <xdr:colOff>123825</xdr:colOff>
      <xdr:row>72</xdr:row>
      <xdr:rowOff>0</xdr:rowOff>
    </xdr:to>
    <xdr:sp macro="" textlink="">
      <xdr:nvSpPr>
        <xdr:cNvPr id="12" name="Line 508">
          <a:extLst>
            <a:ext uri="{FF2B5EF4-FFF2-40B4-BE49-F238E27FC236}">
              <a16:creationId xmlns:a16="http://schemas.microsoft.com/office/drawing/2014/main" id="{015C1451-76B0-4996-A2B7-D26CFEC49931}"/>
            </a:ext>
          </a:extLst>
        </xdr:cNvPr>
        <xdr:cNvSpPr>
          <a:spLocks noChangeShapeType="1"/>
        </xdr:cNvSpPr>
      </xdr:nvSpPr>
      <xdr:spPr bwMode="auto">
        <a:xfrm>
          <a:off x="2771775" y="11830050"/>
          <a:ext cx="323850" cy="3810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38099</xdr:colOff>
      <xdr:row>72</xdr:row>
      <xdr:rowOff>0</xdr:rowOff>
    </xdr:from>
    <xdr:to>
      <xdr:col>13</xdr:col>
      <xdr:colOff>104774</xdr:colOff>
      <xdr:row>72</xdr:row>
      <xdr:rowOff>9525</xdr:rowOff>
    </xdr:to>
    <xdr:sp macro="" textlink="">
      <xdr:nvSpPr>
        <xdr:cNvPr id="13" name="Line 508">
          <a:extLst>
            <a:ext uri="{FF2B5EF4-FFF2-40B4-BE49-F238E27FC236}">
              <a16:creationId xmlns:a16="http://schemas.microsoft.com/office/drawing/2014/main" id="{D7803E40-AE29-47E4-A7E8-33206AA07D38}"/>
            </a:ext>
          </a:extLst>
        </xdr:cNvPr>
        <xdr:cNvSpPr>
          <a:spLocks noChangeShapeType="1"/>
        </xdr:cNvSpPr>
      </xdr:nvSpPr>
      <xdr:spPr bwMode="auto">
        <a:xfrm flipH="1" flipV="1">
          <a:off x="2552699" y="12211050"/>
          <a:ext cx="523875"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190500</xdr:colOff>
      <xdr:row>95</xdr:row>
      <xdr:rowOff>19050</xdr:rowOff>
    </xdr:from>
    <xdr:to>
      <xdr:col>11</xdr:col>
      <xdr:colOff>0</xdr:colOff>
      <xdr:row>97</xdr:row>
      <xdr:rowOff>76200</xdr:rowOff>
    </xdr:to>
    <xdr:sp macro="" textlink="">
      <xdr:nvSpPr>
        <xdr:cNvPr id="20" name="Line 508">
          <a:extLst>
            <a:ext uri="{FF2B5EF4-FFF2-40B4-BE49-F238E27FC236}">
              <a16:creationId xmlns:a16="http://schemas.microsoft.com/office/drawing/2014/main" id="{2E40B3B2-CA4F-4D7D-AE13-46FC4736E9FC}"/>
            </a:ext>
          </a:extLst>
        </xdr:cNvPr>
        <xdr:cNvSpPr>
          <a:spLocks noChangeShapeType="1"/>
        </xdr:cNvSpPr>
      </xdr:nvSpPr>
      <xdr:spPr bwMode="auto">
        <a:xfrm flipH="1">
          <a:off x="2247900" y="16478250"/>
          <a:ext cx="266700" cy="3810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38100</xdr:colOff>
      <xdr:row>99</xdr:row>
      <xdr:rowOff>152400</xdr:rowOff>
    </xdr:from>
    <xdr:to>
      <xdr:col>13</xdr:col>
      <xdr:colOff>95250</xdr:colOff>
      <xdr:row>100</xdr:row>
      <xdr:rowOff>0</xdr:rowOff>
    </xdr:to>
    <xdr:sp macro="" textlink="">
      <xdr:nvSpPr>
        <xdr:cNvPr id="21" name="Line 508">
          <a:extLst>
            <a:ext uri="{FF2B5EF4-FFF2-40B4-BE49-F238E27FC236}">
              <a16:creationId xmlns:a16="http://schemas.microsoft.com/office/drawing/2014/main" id="{8CD835DE-8B70-4A66-B570-9D19C8456FBD}"/>
            </a:ext>
          </a:extLst>
        </xdr:cNvPr>
        <xdr:cNvSpPr>
          <a:spLocks noChangeShapeType="1"/>
        </xdr:cNvSpPr>
      </xdr:nvSpPr>
      <xdr:spPr bwMode="auto">
        <a:xfrm flipH="1" flipV="1">
          <a:off x="2552700" y="17259300"/>
          <a:ext cx="514350"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11</xdr:col>
      <xdr:colOff>9524</xdr:colOff>
      <xdr:row>95</xdr:row>
      <xdr:rowOff>28575</xdr:rowOff>
    </xdr:from>
    <xdr:to>
      <xdr:col>12</xdr:col>
      <xdr:colOff>66674</xdr:colOff>
      <xdr:row>97</xdr:row>
      <xdr:rowOff>114300</xdr:rowOff>
    </xdr:to>
    <xdr:sp macro="" textlink="">
      <xdr:nvSpPr>
        <xdr:cNvPr id="22" name="Line 508">
          <a:extLst>
            <a:ext uri="{FF2B5EF4-FFF2-40B4-BE49-F238E27FC236}">
              <a16:creationId xmlns:a16="http://schemas.microsoft.com/office/drawing/2014/main" id="{841F3953-C04E-40E9-BC9B-74A99183FE00}"/>
            </a:ext>
          </a:extLst>
        </xdr:cNvPr>
        <xdr:cNvSpPr>
          <a:spLocks noChangeShapeType="1"/>
        </xdr:cNvSpPr>
      </xdr:nvSpPr>
      <xdr:spPr bwMode="auto">
        <a:xfrm>
          <a:off x="2524124" y="16487775"/>
          <a:ext cx="285750" cy="4095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95249</xdr:colOff>
      <xdr:row>120</xdr:row>
      <xdr:rowOff>76199</xdr:rowOff>
    </xdr:from>
    <xdr:to>
      <xdr:col>9</xdr:col>
      <xdr:colOff>171449</xdr:colOff>
      <xdr:row>123</xdr:row>
      <xdr:rowOff>19049</xdr:rowOff>
    </xdr:to>
    <xdr:sp macro="" textlink="">
      <xdr:nvSpPr>
        <xdr:cNvPr id="23" name="Line 508">
          <a:extLst>
            <a:ext uri="{FF2B5EF4-FFF2-40B4-BE49-F238E27FC236}">
              <a16:creationId xmlns:a16="http://schemas.microsoft.com/office/drawing/2014/main" id="{E6E5A674-9133-4DDA-A644-7E70F44B9FB9}"/>
            </a:ext>
          </a:extLst>
        </xdr:cNvPr>
        <xdr:cNvSpPr>
          <a:spLocks noChangeShapeType="1"/>
        </xdr:cNvSpPr>
      </xdr:nvSpPr>
      <xdr:spPr bwMode="auto">
        <a:xfrm flipH="1">
          <a:off x="1924049" y="20612099"/>
          <a:ext cx="304800" cy="4286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114299</xdr:colOff>
      <xdr:row>123</xdr:row>
      <xdr:rowOff>9525</xdr:rowOff>
    </xdr:from>
    <xdr:to>
      <xdr:col>10</xdr:col>
      <xdr:colOff>228599</xdr:colOff>
      <xdr:row>123</xdr:row>
      <xdr:rowOff>9525</xdr:rowOff>
    </xdr:to>
    <xdr:sp macro="" textlink="">
      <xdr:nvSpPr>
        <xdr:cNvPr id="24" name="Line 508">
          <a:extLst>
            <a:ext uri="{FF2B5EF4-FFF2-40B4-BE49-F238E27FC236}">
              <a16:creationId xmlns:a16="http://schemas.microsoft.com/office/drawing/2014/main" id="{F3EE2E3C-0A71-4591-A17A-1966DD6D492B}"/>
            </a:ext>
          </a:extLst>
        </xdr:cNvPr>
        <xdr:cNvSpPr>
          <a:spLocks noChangeShapeType="1"/>
        </xdr:cNvSpPr>
      </xdr:nvSpPr>
      <xdr:spPr bwMode="auto">
        <a:xfrm flipH="1">
          <a:off x="1943099" y="21031200"/>
          <a:ext cx="571500"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9524</xdr:colOff>
      <xdr:row>118</xdr:row>
      <xdr:rowOff>47625</xdr:rowOff>
    </xdr:from>
    <xdr:to>
      <xdr:col>12</xdr:col>
      <xdr:colOff>76199</xdr:colOff>
      <xdr:row>120</xdr:row>
      <xdr:rowOff>114300</xdr:rowOff>
    </xdr:to>
    <xdr:sp macro="" textlink="">
      <xdr:nvSpPr>
        <xdr:cNvPr id="25" name="Line 508">
          <a:extLst>
            <a:ext uri="{FF2B5EF4-FFF2-40B4-BE49-F238E27FC236}">
              <a16:creationId xmlns:a16="http://schemas.microsoft.com/office/drawing/2014/main" id="{BA15F95F-453D-4BE2-8E2A-6B245974BAD2}"/>
            </a:ext>
          </a:extLst>
        </xdr:cNvPr>
        <xdr:cNvSpPr>
          <a:spLocks noChangeShapeType="1"/>
        </xdr:cNvSpPr>
      </xdr:nvSpPr>
      <xdr:spPr bwMode="auto">
        <a:xfrm>
          <a:off x="2524124" y="20259675"/>
          <a:ext cx="295275" cy="390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133349</xdr:colOff>
      <xdr:row>141</xdr:row>
      <xdr:rowOff>9525</xdr:rowOff>
    </xdr:from>
    <xdr:to>
      <xdr:col>10</xdr:col>
      <xdr:colOff>219074</xdr:colOff>
      <xdr:row>144</xdr:row>
      <xdr:rowOff>9525</xdr:rowOff>
    </xdr:to>
    <xdr:sp macro="" textlink="">
      <xdr:nvSpPr>
        <xdr:cNvPr id="26" name="Line 508">
          <a:extLst>
            <a:ext uri="{FF2B5EF4-FFF2-40B4-BE49-F238E27FC236}">
              <a16:creationId xmlns:a16="http://schemas.microsoft.com/office/drawing/2014/main" id="{4874BA13-F4D3-46DE-9162-A0EB7BA0D343}"/>
            </a:ext>
          </a:extLst>
        </xdr:cNvPr>
        <xdr:cNvSpPr>
          <a:spLocks noChangeShapeType="1"/>
        </xdr:cNvSpPr>
      </xdr:nvSpPr>
      <xdr:spPr bwMode="auto">
        <a:xfrm flipH="1">
          <a:off x="2190749" y="23974425"/>
          <a:ext cx="314325" cy="485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11</xdr:col>
      <xdr:colOff>85723</xdr:colOff>
      <xdr:row>146</xdr:row>
      <xdr:rowOff>9525</xdr:rowOff>
    </xdr:from>
    <xdr:to>
      <xdr:col>13</xdr:col>
      <xdr:colOff>123824</xdr:colOff>
      <xdr:row>146</xdr:row>
      <xdr:rowOff>9525</xdr:rowOff>
    </xdr:to>
    <xdr:sp macro="" textlink="">
      <xdr:nvSpPr>
        <xdr:cNvPr id="27" name="Line 508">
          <a:extLst>
            <a:ext uri="{FF2B5EF4-FFF2-40B4-BE49-F238E27FC236}">
              <a16:creationId xmlns:a16="http://schemas.microsoft.com/office/drawing/2014/main" id="{9BD36845-4536-412B-8626-3E6CAD4E9C2A}"/>
            </a:ext>
          </a:extLst>
        </xdr:cNvPr>
        <xdr:cNvSpPr>
          <a:spLocks noChangeShapeType="1"/>
        </xdr:cNvSpPr>
      </xdr:nvSpPr>
      <xdr:spPr bwMode="auto">
        <a:xfrm flipH="1">
          <a:off x="2600323" y="24784050"/>
          <a:ext cx="495301"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10</xdr:col>
      <xdr:colOff>219074</xdr:colOff>
      <xdr:row>141</xdr:row>
      <xdr:rowOff>38100</xdr:rowOff>
    </xdr:from>
    <xdr:to>
      <xdr:col>12</xdr:col>
      <xdr:colOff>76199</xdr:colOff>
      <xdr:row>143</xdr:row>
      <xdr:rowOff>142875</xdr:rowOff>
    </xdr:to>
    <xdr:sp macro="" textlink="">
      <xdr:nvSpPr>
        <xdr:cNvPr id="28" name="Line 508">
          <a:extLst>
            <a:ext uri="{FF2B5EF4-FFF2-40B4-BE49-F238E27FC236}">
              <a16:creationId xmlns:a16="http://schemas.microsoft.com/office/drawing/2014/main" id="{A93C7BF8-0409-485F-89FC-C17113D47307}"/>
            </a:ext>
          </a:extLst>
        </xdr:cNvPr>
        <xdr:cNvSpPr>
          <a:spLocks noChangeShapeType="1"/>
        </xdr:cNvSpPr>
      </xdr:nvSpPr>
      <xdr:spPr bwMode="auto">
        <a:xfrm>
          <a:off x="2505074" y="24003000"/>
          <a:ext cx="314325" cy="4286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104774</xdr:colOff>
      <xdr:row>170</xdr:row>
      <xdr:rowOff>104775</xdr:rowOff>
    </xdr:from>
    <xdr:to>
      <xdr:col>9</xdr:col>
      <xdr:colOff>171449</xdr:colOff>
      <xdr:row>173</xdr:row>
      <xdr:rowOff>19050</xdr:rowOff>
    </xdr:to>
    <xdr:sp macro="" textlink="">
      <xdr:nvSpPr>
        <xdr:cNvPr id="29" name="Line 508">
          <a:extLst>
            <a:ext uri="{FF2B5EF4-FFF2-40B4-BE49-F238E27FC236}">
              <a16:creationId xmlns:a16="http://schemas.microsoft.com/office/drawing/2014/main" id="{42472A8B-1593-45FD-BC31-C11170C69476}"/>
            </a:ext>
          </a:extLst>
        </xdr:cNvPr>
        <xdr:cNvSpPr>
          <a:spLocks noChangeShapeType="1"/>
        </xdr:cNvSpPr>
      </xdr:nvSpPr>
      <xdr:spPr bwMode="auto">
        <a:xfrm flipH="1">
          <a:off x="1933574" y="29251275"/>
          <a:ext cx="295275" cy="4000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104774</xdr:colOff>
      <xdr:row>173</xdr:row>
      <xdr:rowOff>0</xdr:rowOff>
    </xdr:from>
    <xdr:to>
      <xdr:col>10</xdr:col>
      <xdr:colOff>171449</xdr:colOff>
      <xdr:row>173</xdr:row>
      <xdr:rowOff>9525</xdr:rowOff>
    </xdr:to>
    <xdr:sp macro="" textlink="">
      <xdr:nvSpPr>
        <xdr:cNvPr id="30" name="Line 508">
          <a:extLst>
            <a:ext uri="{FF2B5EF4-FFF2-40B4-BE49-F238E27FC236}">
              <a16:creationId xmlns:a16="http://schemas.microsoft.com/office/drawing/2014/main" id="{4D57F1DF-172D-424F-93C8-D1511C98A4D0}"/>
            </a:ext>
          </a:extLst>
        </xdr:cNvPr>
        <xdr:cNvSpPr>
          <a:spLocks noChangeShapeType="1"/>
        </xdr:cNvSpPr>
      </xdr:nvSpPr>
      <xdr:spPr bwMode="auto">
        <a:xfrm flipV="1">
          <a:off x="1933574" y="29632275"/>
          <a:ext cx="523875"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11</xdr:col>
      <xdr:colOff>9524</xdr:colOff>
      <xdr:row>168</xdr:row>
      <xdr:rowOff>38100</xdr:rowOff>
    </xdr:from>
    <xdr:to>
      <xdr:col>12</xdr:col>
      <xdr:colOff>85724</xdr:colOff>
      <xdr:row>170</xdr:row>
      <xdr:rowOff>133350</xdr:rowOff>
    </xdr:to>
    <xdr:sp macro="" textlink="">
      <xdr:nvSpPr>
        <xdr:cNvPr id="31" name="Line 508">
          <a:extLst>
            <a:ext uri="{FF2B5EF4-FFF2-40B4-BE49-F238E27FC236}">
              <a16:creationId xmlns:a16="http://schemas.microsoft.com/office/drawing/2014/main" id="{08B69B82-324C-4953-80E6-D12D8B6C2F38}"/>
            </a:ext>
          </a:extLst>
        </xdr:cNvPr>
        <xdr:cNvSpPr>
          <a:spLocks noChangeShapeType="1"/>
        </xdr:cNvSpPr>
      </xdr:nvSpPr>
      <xdr:spPr bwMode="auto">
        <a:xfrm>
          <a:off x="2524124" y="28860750"/>
          <a:ext cx="304800" cy="4191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9</xdr:col>
      <xdr:colOff>200024</xdr:colOff>
      <xdr:row>191</xdr:row>
      <xdr:rowOff>47625</xdr:rowOff>
    </xdr:from>
    <xdr:to>
      <xdr:col>10</xdr:col>
      <xdr:colOff>228599</xdr:colOff>
      <xdr:row>193</xdr:row>
      <xdr:rowOff>85725</xdr:rowOff>
    </xdr:to>
    <xdr:sp macro="" textlink="">
      <xdr:nvSpPr>
        <xdr:cNvPr id="32" name="Line 508">
          <a:extLst>
            <a:ext uri="{FF2B5EF4-FFF2-40B4-BE49-F238E27FC236}">
              <a16:creationId xmlns:a16="http://schemas.microsoft.com/office/drawing/2014/main" id="{B62D4515-F2AD-4B6F-AAC2-694365A10FFB}"/>
            </a:ext>
          </a:extLst>
        </xdr:cNvPr>
        <xdr:cNvSpPr>
          <a:spLocks noChangeShapeType="1"/>
        </xdr:cNvSpPr>
      </xdr:nvSpPr>
      <xdr:spPr bwMode="auto">
        <a:xfrm flipH="1">
          <a:off x="2257424" y="32623125"/>
          <a:ext cx="257175" cy="3619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195</xdr:row>
      <xdr:rowOff>152400</xdr:rowOff>
    </xdr:from>
    <xdr:to>
      <xdr:col>13</xdr:col>
      <xdr:colOff>104775</xdr:colOff>
      <xdr:row>196</xdr:row>
      <xdr:rowOff>0</xdr:rowOff>
    </xdr:to>
    <xdr:sp macro="" textlink="">
      <xdr:nvSpPr>
        <xdr:cNvPr id="33" name="Line 508">
          <a:extLst>
            <a:ext uri="{FF2B5EF4-FFF2-40B4-BE49-F238E27FC236}">
              <a16:creationId xmlns:a16="http://schemas.microsoft.com/office/drawing/2014/main" id="{C881A912-34C0-4138-90E6-6F9A966018D8}"/>
            </a:ext>
          </a:extLst>
        </xdr:cNvPr>
        <xdr:cNvSpPr>
          <a:spLocks noChangeShapeType="1"/>
        </xdr:cNvSpPr>
      </xdr:nvSpPr>
      <xdr:spPr bwMode="auto">
        <a:xfrm flipH="1">
          <a:off x="2600325" y="33375600"/>
          <a:ext cx="476250"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10</xdr:col>
      <xdr:colOff>219074</xdr:colOff>
      <xdr:row>191</xdr:row>
      <xdr:rowOff>47625</xdr:rowOff>
    </xdr:from>
    <xdr:to>
      <xdr:col>12</xdr:col>
      <xdr:colOff>57150</xdr:colOff>
      <xdr:row>193</xdr:row>
      <xdr:rowOff>104775</xdr:rowOff>
    </xdr:to>
    <xdr:sp macro="" textlink="">
      <xdr:nvSpPr>
        <xdr:cNvPr id="34" name="Line 508">
          <a:extLst>
            <a:ext uri="{FF2B5EF4-FFF2-40B4-BE49-F238E27FC236}">
              <a16:creationId xmlns:a16="http://schemas.microsoft.com/office/drawing/2014/main" id="{51C6168B-CCC0-4FD4-9852-E936C4DDDFDC}"/>
            </a:ext>
          </a:extLst>
        </xdr:cNvPr>
        <xdr:cNvSpPr>
          <a:spLocks noChangeShapeType="1"/>
        </xdr:cNvSpPr>
      </xdr:nvSpPr>
      <xdr:spPr bwMode="auto">
        <a:xfrm>
          <a:off x="2505074" y="32623125"/>
          <a:ext cx="295276" cy="3810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en-US" altLang="ja-JP"/>
        </a:p>
        <a:p>
          <a:endParaRPr lang="ja-JP" altLang="en-US"/>
        </a:p>
      </xdr:txBody>
    </xdr:sp>
    <xdr:clientData/>
  </xdr:twoCellAnchor>
  <xdr:twoCellAnchor>
    <xdr:from>
      <xdr:col>8</xdr:col>
      <xdr:colOff>114299</xdr:colOff>
      <xdr:row>216</xdr:row>
      <xdr:rowOff>47625</xdr:rowOff>
    </xdr:from>
    <xdr:to>
      <xdr:col>9</xdr:col>
      <xdr:colOff>200024</xdr:colOff>
      <xdr:row>219</xdr:row>
      <xdr:rowOff>0</xdr:rowOff>
    </xdr:to>
    <xdr:sp macro="" textlink="">
      <xdr:nvSpPr>
        <xdr:cNvPr id="35" name="Line 508">
          <a:extLst>
            <a:ext uri="{FF2B5EF4-FFF2-40B4-BE49-F238E27FC236}">
              <a16:creationId xmlns:a16="http://schemas.microsoft.com/office/drawing/2014/main" id="{BB3EC525-10B0-44E3-AEEF-0EC24F41B53E}"/>
            </a:ext>
          </a:extLst>
        </xdr:cNvPr>
        <xdr:cNvSpPr>
          <a:spLocks noChangeShapeType="1"/>
        </xdr:cNvSpPr>
      </xdr:nvSpPr>
      <xdr:spPr bwMode="auto">
        <a:xfrm flipH="1">
          <a:off x="1943099" y="36699825"/>
          <a:ext cx="314325" cy="4381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en-US" altLang="ja-JP"/>
        </a:p>
        <a:p>
          <a:endParaRPr lang="en-US" altLang="ja-JP"/>
        </a:p>
        <a:p>
          <a:endParaRPr lang="ja-JP" altLang="en-US"/>
        </a:p>
      </xdr:txBody>
    </xdr:sp>
    <xdr:clientData/>
  </xdr:twoCellAnchor>
  <xdr:twoCellAnchor>
    <xdr:from>
      <xdr:col>11</xdr:col>
      <xdr:colOff>38100</xdr:colOff>
      <xdr:row>219</xdr:row>
      <xdr:rowOff>9525</xdr:rowOff>
    </xdr:from>
    <xdr:to>
      <xdr:col>13</xdr:col>
      <xdr:colOff>114300</xdr:colOff>
      <xdr:row>219</xdr:row>
      <xdr:rowOff>9525</xdr:rowOff>
    </xdr:to>
    <xdr:sp macro="" textlink="">
      <xdr:nvSpPr>
        <xdr:cNvPr id="36" name="Line 508">
          <a:extLst>
            <a:ext uri="{FF2B5EF4-FFF2-40B4-BE49-F238E27FC236}">
              <a16:creationId xmlns:a16="http://schemas.microsoft.com/office/drawing/2014/main" id="{BA956F3F-DBBE-40AC-B2D0-D54497D2A3C5}"/>
            </a:ext>
          </a:extLst>
        </xdr:cNvPr>
        <xdr:cNvSpPr>
          <a:spLocks noChangeShapeType="1"/>
        </xdr:cNvSpPr>
      </xdr:nvSpPr>
      <xdr:spPr bwMode="auto">
        <a:xfrm flipH="1">
          <a:off x="2552700" y="37147500"/>
          <a:ext cx="533400"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12</xdr:col>
      <xdr:colOff>9524</xdr:colOff>
      <xdr:row>216</xdr:row>
      <xdr:rowOff>38100</xdr:rowOff>
    </xdr:from>
    <xdr:to>
      <xdr:col>13</xdr:col>
      <xdr:colOff>114299</xdr:colOff>
      <xdr:row>219</xdr:row>
      <xdr:rowOff>9525</xdr:rowOff>
    </xdr:to>
    <xdr:sp macro="" textlink="">
      <xdr:nvSpPr>
        <xdr:cNvPr id="37" name="Line 508">
          <a:extLst>
            <a:ext uri="{FF2B5EF4-FFF2-40B4-BE49-F238E27FC236}">
              <a16:creationId xmlns:a16="http://schemas.microsoft.com/office/drawing/2014/main" id="{4B0DF902-D1F1-4A1E-A71E-0410117D2E88}"/>
            </a:ext>
          </a:extLst>
        </xdr:cNvPr>
        <xdr:cNvSpPr>
          <a:spLocks noChangeShapeType="1"/>
        </xdr:cNvSpPr>
      </xdr:nvSpPr>
      <xdr:spPr bwMode="auto">
        <a:xfrm>
          <a:off x="2752724" y="36690300"/>
          <a:ext cx="333375" cy="45720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36</xdr:row>
      <xdr:rowOff>209549</xdr:rowOff>
    </xdr:from>
    <xdr:to>
      <xdr:col>15</xdr:col>
      <xdr:colOff>0</xdr:colOff>
      <xdr:row>40</xdr:row>
      <xdr:rowOff>9524</xdr:rowOff>
    </xdr:to>
    <xdr:sp macro="" textlink="">
      <xdr:nvSpPr>
        <xdr:cNvPr id="2" name="大かっこ 1">
          <a:extLst>
            <a:ext uri="{FF2B5EF4-FFF2-40B4-BE49-F238E27FC236}">
              <a16:creationId xmlns:a16="http://schemas.microsoft.com/office/drawing/2014/main" id="{867F4B58-1DB4-4152-B600-D02CC0F04987}"/>
            </a:ext>
          </a:extLst>
        </xdr:cNvPr>
        <xdr:cNvSpPr>
          <a:spLocks noChangeArrowheads="1"/>
        </xdr:cNvSpPr>
      </xdr:nvSpPr>
      <xdr:spPr bwMode="auto">
        <a:xfrm>
          <a:off x="2743200" y="8486774"/>
          <a:ext cx="685800"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200025</xdr:colOff>
      <xdr:row>48</xdr:row>
      <xdr:rowOff>209549</xdr:rowOff>
    </xdr:from>
    <xdr:to>
      <xdr:col>14</xdr:col>
      <xdr:colOff>209550</xdr:colOff>
      <xdr:row>52</xdr:row>
      <xdr:rowOff>9524</xdr:rowOff>
    </xdr:to>
    <xdr:sp macro="" textlink="">
      <xdr:nvSpPr>
        <xdr:cNvPr id="3" name="大かっこ 2">
          <a:extLst>
            <a:ext uri="{FF2B5EF4-FFF2-40B4-BE49-F238E27FC236}">
              <a16:creationId xmlns:a16="http://schemas.microsoft.com/office/drawing/2014/main" id="{B6CDA49E-58D7-4205-8EFD-DA10A9062E0C}"/>
            </a:ext>
          </a:extLst>
        </xdr:cNvPr>
        <xdr:cNvSpPr>
          <a:spLocks noChangeArrowheads="1"/>
        </xdr:cNvSpPr>
      </xdr:nvSpPr>
      <xdr:spPr bwMode="auto">
        <a:xfrm>
          <a:off x="2714625" y="11001374"/>
          <a:ext cx="695325"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43</xdr:row>
      <xdr:rowOff>0</xdr:rowOff>
    </xdr:from>
    <xdr:to>
      <xdr:col>9</xdr:col>
      <xdr:colOff>209550</xdr:colOff>
      <xdr:row>46</xdr:row>
      <xdr:rowOff>0</xdr:rowOff>
    </xdr:to>
    <xdr:sp macro="" textlink="">
      <xdr:nvSpPr>
        <xdr:cNvPr id="4" name="大かっこ 3">
          <a:extLst>
            <a:ext uri="{FF2B5EF4-FFF2-40B4-BE49-F238E27FC236}">
              <a16:creationId xmlns:a16="http://schemas.microsoft.com/office/drawing/2014/main" id="{A9B7E7FE-E68C-4DB1-A11D-E58700FD8829}"/>
            </a:ext>
          </a:extLst>
        </xdr:cNvPr>
        <xdr:cNvSpPr>
          <a:spLocks noChangeArrowheads="1"/>
        </xdr:cNvSpPr>
      </xdr:nvSpPr>
      <xdr:spPr bwMode="auto">
        <a:xfrm>
          <a:off x="1571625" y="9744075"/>
          <a:ext cx="695325"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43</xdr:row>
      <xdr:rowOff>19050</xdr:rowOff>
    </xdr:from>
    <xdr:to>
      <xdr:col>16</xdr:col>
      <xdr:colOff>219075</xdr:colOff>
      <xdr:row>46</xdr:row>
      <xdr:rowOff>19050</xdr:rowOff>
    </xdr:to>
    <xdr:sp macro="" textlink="">
      <xdr:nvSpPr>
        <xdr:cNvPr id="5" name="大かっこ 4">
          <a:extLst>
            <a:ext uri="{FF2B5EF4-FFF2-40B4-BE49-F238E27FC236}">
              <a16:creationId xmlns:a16="http://schemas.microsoft.com/office/drawing/2014/main" id="{54673D34-AC80-4A90-BA52-1554B6544388}"/>
            </a:ext>
          </a:extLst>
        </xdr:cNvPr>
        <xdr:cNvSpPr>
          <a:spLocks noChangeArrowheads="1"/>
        </xdr:cNvSpPr>
      </xdr:nvSpPr>
      <xdr:spPr bwMode="auto">
        <a:xfrm>
          <a:off x="3219450" y="9763125"/>
          <a:ext cx="657225"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152400</xdr:colOff>
      <xdr:row>29</xdr:row>
      <xdr:rowOff>0</xdr:rowOff>
    </xdr:from>
    <xdr:to>
      <xdr:col>12</xdr:col>
      <xdr:colOff>0</xdr:colOff>
      <xdr:row>29</xdr:row>
      <xdr:rowOff>9525</xdr:rowOff>
    </xdr:to>
    <xdr:sp macro="" textlink="">
      <xdr:nvSpPr>
        <xdr:cNvPr id="6" name="Line 508">
          <a:extLst>
            <a:ext uri="{FF2B5EF4-FFF2-40B4-BE49-F238E27FC236}">
              <a16:creationId xmlns:a16="http://schemas.microsoft.com/office/drawing/2014/main" id="{DE3E7FE7-C8CB-4970-9652-0DF72903375D}"/>
            </a:ext>
          </a:extLst>
        </xdr:cNvPr>
        <xdr:cNvSpPr>
          <a:spLocks noChangeShapeType="1"/>
        </xdr:cNvSpPr>
      </xdr:nvSpPr>
      <xdr:spPr bwMode="auto">
        <a:xfrm flipH="1" flipV="1">
          <a:off x="2209800" y="6819900"/>
          <a:ext cx="533400"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9</xdr:col>
      <xdr:colOff>142874</xdr:colOff>
      <xdr:row>24</xdr:row>
      <xdr:rowOff>0</xdr:rowOff>
    </xdr:from>
    <xdr:to>
      <xdr:col>11</xdr:col>
      <xdr:colOff>228599</xdr:colOff>
      <xdr:row>24</xdr:row>
      <xdr:rowOff>0</xdr:rowOff>
    </xdr:to>
    <xdr:sp macro="" textlink="">
      <xdr:nvSpPr>
        <xdr:cNvPr id="7" name="Line 508">
          <a:extLst>
            <a:ext uri="{FF2B5EF4-FFF2-40B4-BE49-F238E27FC236}">
              <a16:creationId xmlns:a16="http://schemas.microsoft.com/office/drawing/2014/main" id="{63DDF217-B646-4449-9645-A750BFCC32C3}"/>
            </a:ext>
          </a:extLst>
        </xdr:cNvPr>
        <xdr:cNvSpPr>
          <a:spLocks noChangeShapeType="1"/>
        </xdr:cNvSpPr>
      </xdr:nvSpPr>
      <xdr:spPr bwMode="auto">
        <a:xfrm>
          <a:off x="2200274" y="5772150"/>
          <a:ext cx="5429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28574</xdr:colOff>
      <xdr:row>23</xdr:row>
      <xdr:rowOff>190501</xdr:rowOff>
    </xdr:from>
    <xdr:to>
      <xdr:col>11</xdr:col>
      <xdr:colOff>228599</xdr:colOff>
      <xdr:row>25</xdr:row>
      <xdr:rowOff>133351</xdr:rowOff>
    </xdr:to>
    <xdr:sp macro="" textlink="">
      <xdr:nvSpPr>
        <xdr:cNvPr id="8" name="Line 508">
          <a:extLst>
            <a:ext uri="{FF2B5EF4-FFF2-40B4-BE49-F238E27FC236}">
              <a16:creationId xmlns:a16="http://schemas.microsoft.com/office/drawing/2014/main" id="{AB2D82D6-3292-41BE-B2C8-A435C693C731}"/>
            </a:ext>
          </a:extLst>
        </xdr:cNvPr>
        <xdr:cNvSpPr>
          <a:spLocks noChangeShapeType="1"/>
        </xdr:cNvSpPr>
      </xdr:nvSpPr>
      <xdr:spPr bwMode="auto">
        <a:xfrm flipH="1">
          <a:off x="2314574" y="5753101"/>
          <a:ext cx="428625" cy="3619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6</xdr:col>
      <xdr:colOff>9524</xdr:colOff>
      <xdr:row>24</xdr:row>
      <xdr:rowOff>28575</xdr:rowOff>
    </xdr:from>
    <xdr:to>
      <xdr:col>8</xdr:col>
      <xdr:colOff>28574</xdr:colOff>
      <xdr:row>25</xdr:row>
      <xdr:rowOff>171450</xdr:rowOff>
    </xdr:to>
    <xdr:sp macro="" textlink="">
      <xdr:nvSpPr>
        <xdr:cNvPr id="9" name="Line 508">
          <a:extLst>
            <a:ext uri="{FF2B5EF4-FFF2-40B4-BE49-F238E27FC236}">
              <a16:creationId xmlns:a16="http://schemas.microsoft.com/office/drawing/2014/main" id="{9E100E3D-8F4D-4971-8D57-2EBF7A4EE5F2}"/>
            </a:ext>
          </a:extLst>
        </xdr:cNvPr>
        <xdr:cNvSpPr>
          <a:spLocks noChangeShapeType="1"/>
        </xdr:cNvSpPr>
      </xdr:nvSpPr>
      <xdr:spPr bwMode="auto">
        <a:xfrm>
          <a:off x="1381124" y="5600700"/>
          <a:ext cx="476250" cy="3524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228599</xdr:colOff>
      <xdr:row>23</xdr:row>
      <xdr:rowOff>190501</xdr:rowOff>
    </xdr:from>
    <xdr:to>
      <xdr:col>11</xdr:col>
      <xdr:colOff>228599</xdr:colOff>
      <xdr:row>26</xdr:row>
      <xdr:rowOff>76201</xdr:rowOff>
    </xdr:to>
    <xdr:sp macro="" textlink="">
      <xdr:nvSpPr>
        <xdr:cNvPr id="10" name="Line 508">
          <a:extLst>
            <a:ext uri="{FF2B5EF4-FFF2-40B4-BE49-F238E27FC236}">
              <a16:creationId xmlns:a16="http://schemas.microsoft.com/office/drawing/2014/main" id="{98B57AA3-F070-4606-89D6-0984F9FA50C1}"/>
            </a:ext>
          </a:extLst>
        </xdr:cNvPr>
        <xdr:cNvSpPr>
          <a:spLocks noChangeShapeType="1"/>
        </xdr:cNvSpPr>
      </xdr:nvSpPr>
      <xdr:spPr bwMode="auto">
        <a:xfrm flipH="1">
          <a:off x="2743199" y="5753101"/>
          <a:ext cx="0" cy="5143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219074</xdr:colOff>
      <xdr:row>23</xdr:row>
      <xdr:rowOff>200025</xdr:rowOff>
    </xdr:from>
    <xdr:to>
      <xdr:col>6</xdr:col>
      <xdr:colOff>9524</xdr:colOff>
      <xdr:row>26</xdr:row>
      <xdr:rowOff>152400</xdr:rowOff>
    </xdr:to>
    <xdr:sp macro="" textlink="">
      <xdr:nvSpPr>
        <xdr:cNvPr id="11" name="Line 508">
          <a:extLst>
            <a:ext uri="{FF2B5EF4-FFF2-40B4-BE49-F238E27FC236}">
              <a16:creationId xmlns:a16="http://schemas.microsoft.com/office/drawing/2014/main" id="{A4314204-1F55-4A31-B98F-ED86CAFFF10D}"/>
            </a:ext>
          </a:extLst>
        </xdr:cNvPr>
        <xdr:cNvSpPr>
          <a:spLocks noChangeShapeType="1"/>
        </xdr:cNvSpPr>
      </xdr:nvSpPr>
      <xdr:spPr bwMode="auto">
        <a:xfrm flipH="1">
          <a:off x="1362074" y="5562600"/>
          <a:ext cx="19050" cy="5810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63</xdr:row>
      <xdr:rowOff>209549</xdr:rowOff>
    </xdr:from>
    <xdr:to>
      <xdr:col>15</xdr:col>
      <xdr:colOff>0</xdr:colOff>
      <xdr:row>67</xdr:row>
      <xdr:rowOff>9524</xdr:rowOff>
    </xdr:to>
    <xdr:sp macro="" textlink="">
      <xdr:nvSpPr>
        <xdr:cNvPr id="2" name="大かっこ 1">
          <a:extLst>
            <a:ext uri="{FF2B5EF4-FFF2-40B4-BE49-F238E27FC236}">
              <a16:creationId xmlns:a16="http://schemas.microsoft.com/office/drawing/2014/main" id="{3A28FCB6-5F88-4FA9-99F5-CEE984BE3B12}"/>
            </a:ext>
          </a:extLst>
        </xdr:cNvPr>
        <xdr:cNvSpPr>
          <a:spLocks noChangeArrowheads="1"/>
        </xdr:cNvSpPr>
      </xdr:nvSpPr>
      <xdr:spPr bwMode="auto">
        <a:xfrm>
          <a:off x="2743200" y="8296274"/>
          <a:ext cx="685800"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200025</xdr:colOff>
      <xdr:row>75</xdr:row>
      <xdr:rowOff>209549</xdr:rowOff>
    </xdr:from>
    <xdr:to>
      <xdr:col>14</xdr:col>
      <xdr:colOff>209550</xdr:colOff>
      <xdr:row>79</xdr:row>
      <xdr:rowOff>9524</xdr:rowOff>
    </xdr:to>
    <xdr:sp macro="" textlink="">
      <xdr:nvSpPr>
        <xdr:cNvPr id="3" name="大かっこ 2">
          <a:extLst>
            <a:ext uri="{FF2B5EF4-FFF2-40B4-BE49-F238E27FC236}">
              <a16:creationId xmlns:a16="http://schemas.microsoft.com/office/drawing/2014/main" id="{748C11D8-0776-420F-9ADC-67A12927846C}"/>
            </a:ext>
          </a:extLst>
        </xdr:cNvPr>
        <xdr:cNvSpPr>
          <a:spLocks noChangeArrowheads="1"/>
        </xdr:cNvSpPr>
      </xdr:nvSpPr>
      <xdr:spPr bwMode="auto">
        <a:xfrm>
          <a:off x="2714625" y="10810874"/>
          <a:ext cx="695325"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70</xdr:row>
      <xdr:rowOff>0</xdr:rowOff>
    </xdr:from>
    <xdr:to>
      <xdr:col>9</xdr:col>
      <xdr:colOff>209550</xdr:colOff>
      <xdr:row>73</xdr:row>
      <xdr:rowOff>0</xdr:rowOff>
    </xdr:to>
    <xdr:sp macro="" textlink="">
      <xdr:nvSpPr>
        <xdr:cNvPr id="4" name="大かっこ 3">
          <a:extLst>
            <a:ext uri="{FF2B5EF4-FFF2-40B4-BE49-F238E27FC236}">
              <a16:creationId xmlns:a16="http://schemas.microsoft.com/office/drawing/2014/main" id="{CF753C78-D049-4427-A14B-D9CB5C5D0302}"/>
            </a:ext>
          </a:extLst>
        </xdr:cNvPr>
        <xdr:cNvSpPr>
          <a:spLocks noChangeArrowheads="1"/>
        </xdr:cNvSpPr>
      </xdr:nvSpPr>
      <xdr:spPr bwMode="auto">
        <a:xfrm>
          <a:off x="1571625" y="9553575"/>
          <a:ext cx="695325"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70</xdr:row>
      <xdr:rowOff>19050</xdr:rowOff>
    </xdr:from>
    <xdr:to>
      <xdr:col>16</xdr:col>
      <xdr:colOff>219075</xdr:colOff>
      <xdr:row>73</xdr:row>
      <xdr:rowOff>19050</xdr:rowOff>
    </xdr:to>
    <xdr:sp macro="" textlink="">
      <xdr:nvSpPr>
        <xdr:cNvPr id="5" name="大かっこ 4">
          <a:extLst>
            <a:ext uri="{FF2B5EF4-FFF2-40B4-BE49-F238E27FC236}">
              <a16:creationId xmlns:a16="http://schemas.microsoft.com/office/drawing/2014/main" id="{5DDAA2D5-36CE-45FF-880A-8F138E045CC4}"/>
            </a:ext>
          </a:extLst>
        </xdr:cNvPr>
        <xdr:cNvSpPr>
          <a:spLocks noChangeArrowheads="1"/>
        </xdr:cNvSpPr>
      </xdr:nvSpPr>
      <xdr:spPr bwMode="auto">
        <a:xfrm>
          <a:off x="3219450" y="9572625"/>
          <a:ext cx="657225" cy="628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47</xdr:row>
      <xdr:rowOff>28575</xdr:rowOff>
    </xdr:from>
    <xdr:to>
      <xdr:col>13</xdr:col>
      <xdr:colOff>104775</xdr:colOff>
      <xdr:row>52</xdr:row>
      <xdr:rowOff>0</xdr:rowOff>
    </xdr:to>
    <xdr:sp macro="" textlink="">
      <xdr:nvSpPr>
        <xdr:cNvPr id="6" name="二等辺三角形 11">
          <a:extLst>
            <a:ext uri="{FF2B5EF4-FFF2-40B4-BE49-F238E27FC236}">
              <a16:creationId xmlns:a16="http://schemas.microsoft.com/office/drawing/2014/main" id="{828DE6CA-BBFE-4282-B7D8-F45F0169E7E0}"/>
            </a:ext>
          </a:extLst>
        </xdr:cNvPr>
        <xdr:cNvSpPr>
          <a:spLocks noChangeArrowheads="1"/>
        </xdr:cNvSpPr>
      </xdr:nvSpPr>
      <xdr:spPr bwMode="auto">
        <a:xfrm>
          <a:off x="1933575" y="34804350"/>
          <a:ext cx="1143000" cy="781050"/>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104775</xdr:colOff>
      <xdr:row>100</xdr:row>
      <xdr:rowOff>28575</xdr:rowOff>
    </xdr:from>
    <xdr:to>
      <xdr:col>13</xdr:col>
      <xdr:colOff>104775</xdr:colOff>
      <xdr:row>105</xdr:row>
      <xdr:rowOff>0</xdr:rowOff>
    </xdr:to>
    <xdr:sp macro="" textlink="">
      <xdr:nvSpPr>
        <xdr:cNvPr id="7" name="二等辺三角形 11">
          <a:extLst>
            <a:ext uri="{FF2B5EF4-FFF2-40B4-BE49-F238E27FC236}">
              <a16:creationId xmlns:a16="http://schemas.microsoft.com/office/drawing/2014/main" id="{CD4784C8-C7B3-41A9-9BF0-8067B454D8D9}"/>
            </a:ext>
          </a:extLst>
        </xdr:cNvPr>
        <xdr:cNvSpPr>
          <a:spLocks noChangeArrowheads="1"/>
        </xdr:cNvSpPr>
      </xdr:nvSpPr>
      <xdr:spPr bwMode="auto">
        <a:xfrm>
          <a:off x="1933575" y="9496425"/>
          <a:ext cx="1143000" cy="781050"/>
        </a:xfrm>
        <a:prstGeom prst="triangle">
          <a:avLst>
            <a:gd name="adj" fmla="val 50000"/>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219074</xdr:colOff>
      <xdr:row>52</xdr:row>
      <xdr:rowOff>19050</xdr:rowOff>
    </xdr:from>
    <xdr:to>
      <xdr:col>12</xdr:col>
      <xdr:colOff>19049</xdr:colOff>
      <xdr:row>52</xdr:row>
      <xdr:rowOff>19050</xdr:rowOff>
    </xdr:to>
    <xdr:sp macro="" textlink="">
      <xdr:nvSpPr>
        <xdr:cNvPr id="8" name="Line 508">
          <a:extLst>
            <a:ext uri="{FF2B5EF4-FFF2-40B4-BE49-F238E27FC236}">
              <a16:creationId xmlns:a16="http://schemas.microsoft.com/office/drawing/2014/main" id="{581E4BF3-0A1B-4BAE-9856-28364465828D}"/>
            </a:ext>
          </a:extLst>
        </xdr:cNvPr>
        <xdr:cNvSpPr>
          <a:spLocks noChangeShapeType="1"/>
        </xdr:cNvSpPr>
      </xdr:nvSpPr>
      <xdr:spPr bwMode="auto">
        <a:xfrm>
          <a:off x="2276474" y="11191875"/>
          <a:ext cx="48577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49</xdr:row>
      <xdr:rowOff>152399</xdr:rowOff>
    </xdr:from>
    <xdr:to>
      <xdr:col>13</xdr:col>
      <xdr:colOff>104775</xdr:colOff>
      <xdr:row>52</xdr:row>
      <xdr:rowOff>19049</xdr:rowOff>
    </xdr:to>
    <xdr:sp macro="" textlink="">
      <xdr:nvSpPr>
        <xdr:cNvPr id="9" name="Line 508">
          <a:extLst>
            <a:ext uri="{FF2B5EF4-FFF2-40B4-BE49-F238E27FC236}">
              <a16:creationId xmlns:a16="http://schemas.microsoft.com/office/drawing/2014/main" id="{B29DA2A8-4EF2-4159-9BD5-C41F3B050A87}"/>
            </a:ext>
          </a:extLst>
        </xdr:cNvPr>
        <xdr:cNvSpPr>
          <a:spLocks noChangeShapeType="1"/>
        </xdr:cNvSpPr>
      </xdr:nvSpPr>
      <xdr:spPr bwMode="auto">
        <a:xfrm>
          <a:off x="2790825" y="10725149"/>
          <a:ext cx="285750" cy="4667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95249</xdr:colOff>
      <xdr:row>49</xdr:row>
      <xdr:rowOff>114299</xdr:rowOff>
    </xdr:from>
    <xdr:to>
      <xdr:col>9</xdr:col>
      <xdr:colOff>142874</xdr:colOff>
      <xdr:row>52</xdr:row>
      <xdr:rowOff>19049</xdr:rowOff>
    </xdr:to>
    <xdr:sp macro="" textlink="">
      <xdr:nvSpPr>
        <xdr:cNvPr id="10" name="Line 508">
          <a:extLst>
            <a:ext uri="{FF2B5EF4-FFF2-40B4-BE49-F238E27FC236}">
              <a16:creationId xmlns:a16="http://schemas.microsoft.com/office/drawing/2014/main" id="{E833937E-BF7C-46D1-AA3D-31B169C66D7F}"/>
            </a:ext>
          </a:extLst>
        </xdr:cNvPr>
        <xdr:cNvSpPr>
          <a:spLocks noChangeShapeType="1"/>
        </xdr:cNvSpPr>
      </xdr:nvSpPr>
      <xdr:spPr bwMode="auto">
        <a:xfrm flipH="1">
          <a:off x="1924049" y="10687049"/>
          <a:ext cx="276225" cy="5048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171449</xdr:colOff>
      <xdr:row>28</xdr:row>
      <xdr:rowOff>190500</xdr:rowOff>
    </xdr:from>
    <xdr:to>
      <xdr:col>12</xdr:col>
      <xdr:colOff>9524</xdr:colOff>
      <xdr:row>29</xdr:row>
      <xdr:rowOff>0</xdr:rowOff>
    </xdr:to>
    <xdr:sp macro="" textlink="">
      <xdr:nvSpPr>
        <xdr:cNvPr id="11" name="Line 508">
          <a:extLst>
            <a:ext uri="{FF2B5EF4-FFF2-40B4-BE49-F238E27FC236}">
              <a16:creationId xmlns:a16="http://schemas.microsoft.com/office/drawing/2014/main" id="{39807243-5A01-4C4E-B25C-E3A325FF0054}"/>
            </a:ext>
          </a:extLst>
        </xdr:cNvPr>
        <xdr:cNvSpPr>
          <a:spLocks noChangeShapeType="1"/>
        </xdr:cNvSpPr>
      </xdr:nvSpPr>
      <xdr:spPr bwMode="auto">
        <a:xfrm flipH="1" flipV="1">
          <a:off x="2228849" y="6572250"/>
          <a:ext cx="523875" cy="95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133349</xdr:colOff>
      <xdr:row>23</xdr:row>
      <xdr:rowOff>190500</xdr:rowOff>
    </xdr:from>
    <xdr:to>
      <xdr:col>12</xdr:col>
      <xdr:colOff>9524</xdr:colOff>
      <xdr:row>23</xdr:row>
      <xdr:rowOff>190500</xdr:rowOff>
    </xdr:to>
    <xdr:sp macro="" textlink="">
      <xdr:nvSpPr>
        <xdr:cNvPr id="12" name="Line 508">
          <a:extLst>
            <a:ext uri="{FF2B5EF4-FFF2-40B4-BE49-F238E27FC236}">
              <a16:creationId xmlns:a16="http://schemas.microsoft.com/office/drawing/2014/main" id="{E72BBDF7-8045-45B9-B1DA-5621532C0C5D}"/>
            </a:ext>
          </a:extLst>
        </xdr:cNvPr>
        <xdr:cNvSpPr>
          <a:spLocks noChangeShapeType="1"/>
        </xdr:cNvSpPr>
      </xdr:nvSpPr>
      <xdr:spPr bwMode="auto">
        <a:xfrm flipH="1">
          <a:off x="2190749" y="5572125"/>
          <a:ext cx="56197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219074</xdr:colOff>
      <xdr:row>23</xdr:row>
      <xdr:rowOff>171450</xdr:rowOff>
    </xdr:from>
    <xdr:to>
      <xdr:col>12</xdr:col>
      <xdr:colOff>9524</xdr:colOff>
      <xdr:row>26</xdr:row>
      <xdr:rowOff>9525</xdr:rowOff>
    </xdr:to>
    <xdr:sp macro="" textlink="">
      <xdr:nvSpPr>
        <xdr:cNvPr id="13" name="Line 508">
          <a:extLst>
            <a:ext uri="{FF2B5EF4-FFF2-40B4-BE49-F238E27FC236}">
              <a16:creationId xmlns:a16="http://schemas.microsoft.com/office/drawing/2014/main" id="{FAE147D2-B6E7-4DE6-958E-AAEFF1D74206}"/>
            </a:ext>
          </a:extLst>
        </xdr:cNvPr>
        <xdr:cNvSpPr>
          <a:spLocks noChangeShapeType="1"/>
        </xdr:cNvSpPr>
      </xdr:nvSpPr>
      <xdr:spPr bwMode="auto">
        <a:xfrm flipH="1">
          <a:off x="2733674" y="5553075"/>
          <a:ext cx="19050" cy="43815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6</xdr:col>
      <xdr:colOff>9525</xdr:colOff>
      <xdr:row>26</xdr:row>
      <xdr:rowOff>66675</xdr:rowOff>
    </xdr:from>
    <xdr:to>
      <xdr:col>6</xdr:col>
      <xdr:colOff>28575</xdr:colOff>
      <xdr:row>29</xdr:row>
      <xdr:rowOff>19049</xdr:rowOff>
    </xdr:to>
    <xdr:sp macro="" textlink="">
      <xdr:nvSpPr>
        <xdr:cNvPr id="14" name="Line 508">
          <a:extLst>
            <a:ext uri="{FF2B5EF4-FFF2-40B4-BE49-F238E27FC236}">
              <a16:creationId xmlns:a16="http://schemas.microsoft.com/office/drawing/2014/main" id="{8B2FC06C-8511-4611-BA5B-3DD8729467D1}"/>
            </a:ext>
          </a:extLst>
        </xdr:cNvPr>
        <xdr:cNvSpPr>
          <a:spLocks noChangeShapeType="1"/>
        </xdr:cNvSpPr>
      </xdr:nvSpPr>
      <xdr:spPr bwMode="auto">
        <a:xfrm flipH="1">
          <a:off x="1381125" y="6048375"/>
          <a:ext cx="19050" cy="552449"/>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100</xdr:row>
      <xdr:rowOff>38100</xdr:rowOff>
    </xdr:from>
    <xdr:to>
      <xdr:col>10</xdr:col>
      <xdr:colOff>219075</xdr:colOff>
      <xdr:row>102</xdr:row>
      <xdr:rowOff>123825</xdr:rowOff>
    </xdr:to>
    <xdr:sp macro="" textlink="">
      <xdr:nvSpPr>
        <xdr:cNvPr id="15" name="Line 508">
          <a:extLst>
            <a:ext uri="{FF2B5EF4-FFF2-40B4-BE49-F238E27FC236}">
              <a16:creationId xmlns:a16="http://schemas.microsoft.com/office/drawing/2014/main" id="{C7F97180-1D8F-4665-ADE1-81157CD7E2C2}"/>
            </a:ext>
          </a:extLst>
        </xdr:cNvPr>
        <xdr:cNvSpPr>
          <a:spLocks noChangeShapeType="1"/>
        </xdr:cNvSpPr>
      </xdr:nvSpPr>
      <xdr:spPr bwMode="auto">
        <a:xfrm flipH="1">
          <a:off x="2219325" y="21850350"/>
          <a:ext cx="285750" cy="48577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57149</xdr:colOff>
      <xdr:row>105</xdr:row>
      <xdr:rowOff>0</xdr:rowOff>
    </xdr:from>
    <xdr:to>
      <xdr:col>13</xdr:col>
      <xdr:colOff>104774</xdr:colOff>
      <xdr:row>105</xdr:row>
      <xdr:rowOff>0</xdr:rowOff>
    </xdr:to>
    <xdr:sp macro="" textlink="">
      <xdr:nvSpPr>
        <xdr:cNvPr id="16" name="Line 508">
          <a:extLst>
            <a:ext uri="{FF2B5EF4-FFF2-40B4-BE49-F238E27FC236}">
              <a16:creationId xmlns:a16="http://schemas.microsoft.com/office/drawing/2014/main" id="{755005BF-4658-46DD-ABFD-9D7B5957184C}"/>
            </a:ext>
          </a:extLst>
        </xdr:cNvPr>
        <xdr:cNvSpPr>
          <a:spLocks noChangeShapeType="1"/>
        </xdr:cNvSpPr>
      </xdr:nvSpPr>
      <xdr:spPr bwMode="auto">
        <a:xfrm flipH="1">
          <a:off x="2571749" y="228123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228599</xdr:colOff>
      <xdr:row>100</xdr:row>
      <xdr:rowOff>47625</xdr:rowOff>
    </xdr:from>
    <xdr:to>
      <xdr:col>12</xdr:col>
      <xdr:colOff>66674</xdr:colOff>
      <xdr:row>102</xdr:row>
      <xdr:rowOff>152400</xdr:rowOff>
    </xdr:to>
    <xdr:sp macro="" textlink="">
      <xdr:nvSpPr>
        <xdr:cNvPr id="17" name="Line 508">
          <a:extLst>
            <a:ext uri="{FF2B5EF4-FFF2-40B4-BE49-F238E27FC236}">
              <a16:creationId xmlns:a16="http://schemas.microsoft.com/office/drawing/2014/main" id="{EDA4C3E0-6018-41B6-A60D-02598DD98AAF}"/>
            </a:ext>
          </a:extLst>
        </xdr:cNvPr>
        <xdr:cNvSpPr>
          <a:spLocks noChangeShapeType="1"/>
        </xdr:cNvSpPr>
      </xdr:nvSpPr>
      <xdr:spPr bwMode="auto">
        <a:xfrm>
          <a:off x="2514599" y="21859875"/>
          <a:ext cx="295275" cy="504825"/>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P72"/>
  <sheetViews>
    <sheetView topLeftCell="A26" workbookViewId="0">
      <selection activeCell="K37" sqref="K37"/>
    </sheetView>
  </sheetViews>
  <sheetFormatPr defaultRowHeight="13.5"/>
  <cols>
    <col min="1" max="1" width="6.75" style="12" customWidth="1"/>
    <col min="2" max="2" width="9.375" style="12" customWidth="1"/>
    <col min="3" max="3" width="7" style="12" customWidth="1"/>
    <col min="4" max="9" width="9" style="12"/>
    <col min="10" max="10" width="9.75" style="12" customWidth="1"/>
    <col min="11" max="256" width="9" style="12"/>
    <col min="257" max="257" width="6.75" style="12" customWidth="1"/>
    <col min="258" max="258" width="9.375" style="12" customWidth="1"/>
    <col min="259" max="259" width="7" style="12" customWidth="1"/>
    <col min="260" max="265" width="9" style="12"/>
    <col min="266" max="266" width="7.75" style="12" customWidth="1"/>
    <col min="267" max="512" width="9" style="12"/>
    <col min="513" max="513" width="6.75" style="12" customWidth="1"/>
    <col min="514" max="514" width="9.375" style="12" customWidth="1"/>
    <col min="515" max="515" width="7" style="12" customWidth="1"/>
    <col min="516" max="521" width="9" style="12"/>
    <col min="522" max="522" width="7.75" style="12" customWidth="1"/>
    <col min="523" max="768" width="9" style="12"/>
    <col min="769" max="769" width="6.75" style="12" customWidth="1"/>
    <col min="770" max="770" width="9.375" style="12" customWidth="1"/>
    <col min="771" max="771" width="7" style="12" customWidth="1"/>
    <col min="772" max="777" width="9" style="12"/>
    <col min="778" max="778" width="7.75" style="12" customWidth="1"/>
    <col min="779" max="1024" width="9" style="12"/>
    <col min="1025" max="1025" width="6.75" style="12" customWidth="1"/>
    <col min="1026" max="1026" width="9.375" style="12" customWidth="1"/>
    <col min="1027" max="1027" width="7" style="12" customWidth="1"/>
    <col min="1028" max="1033" width="9" style="12"/>
    <col min="1034" max="1034" width="7.75" style="12" customWidth="1"/>
    <col min="1035" max="1280" width="9" style="12"/>
    <col min="1281" max="1281" width="6.75" style="12" customWidth="1"/>
    <col min="1282" max="1282" width="9.375" style="12" customWidth="1"/>
    <col min="1283" max="1283" width="7" style="12" customWidth="1"/>
    <col min="1284" max="1289" width="9" style="12"/>
    <col min="1290" max="1290" width="7.75" style="12" customWidth="1"/>
    <col min="1291" max="1536" width="9" style="12"/>
    <col min="1537" max="1537" width="6.75" style="12" customWidth="1"/>
    <col min="1538" max="1538" width="9.375" style="12" customWidth="1"/>
    <col min="1539" max="1539" width="7" style="12" customWidth="1"/>
    <col min="1540" max="1545" width="9" style="12"/>
    <col min="1546" max="1546" width="7.75" style="12" customWidth="1"/>
    <col min="1547" max="1792" width="9" style="12"/>
    <col min="1793" max="1793" width="6.75" style="12" customWidth="1"/>
    <col min="1794" max="1794" width="9.375" style="12" customWidth="1"/>
    <col min="1795" max="1795" width="7" style="12" customWidth="1"/>
    <col min="1796" max="1801" width="9" style="12"/>
    <col min="1802" max="1802" width="7.75" style="12" customWidth="1"/>
    <col min="1803" max="2048" width="9" style="12"/>
    <col min="2049" max="2049" width="6.75" style="12" customWidth="1"/>
    <col min="2050" max="2050" width="9.375" style="12" customWidth="1"/>
    <col min="2051" max="2051" width="7" style="12" customWidth="1"/>
    <col min="2052" max="2057" width="9" style="12"/>
    <col min="2058" max="2058" width="7.75" style="12" customWidth="1"/>
    <col min="2059" max="2304" width="9" style="12"/>
    <col min="2305" max="2305" width="6.75" style="12" customWidth="1"/>
    <col min="2306" max="2306" width="9.375" style="12" customWidth="1"/>
    <col min="2307" max="2307" width="7" style="12" customWidth="1"/>
    <col min="2308" max="2313" width="9" style="12"/>
    <col min="2314" max="2314" width="7.75" style="12" customWidth="1"/>
    <col min="2315" max="2560" width="9" style="12"/>
    <col min="2561" max="2561" width="6.75" style="12" customWidth="1"/>
    <col min="2562" max="2562" width="9.375" style="12" customWidth="1"/>
    <col min="2563" max="2563" width="7" style="12" customWidth="1"/>
    <col min="2564" max="2569" width="9" style="12"/>
    <col min="2570" max="2570" width="7.75" style="12" customWidth="1"/>
    <col min="2571" max="2816" width="9" style="12"/>
    <col min="2817" max="2817" width="6.75" style="12" customWidth="1"/>
    <col min="2818" max="2818" width="9.375" style="12" customWidth="1"/>
    <col min="2819" max="2819" width="7" style="12" customWidth="1"/>
    <col min="2820" max="2825" width="9" style="12"/>
    <col min="2826" max="2826" width="7.75" style="12" customWidth="1"/>
    <col min="2827" max="3072" width="9" style="12"/>
    <col min="3073" max="3073" width="6.75" style="12" customWidth="1"/>
    <col min="3074" max="3074" width="9.375" style="12" customWidth="1"/>
    <col min="3075" max="3075" width="7" style="12" customWidth="1"/>
    <col min="3076" max="3081" width="9" style="12"/>
    <col min="3082" max="3082" width="7.75" style="12" customWidth="1"/>
    <col min="3083" max="3328" width="9" style="12"/>
    <col min="3329" max="3329" width="6.75" style="12" customWidth="1"/>
    <col min="3330" max="3330" width="9.375" style="12" customWidth="1"/>
    <col min="3331" max="3331" width="7" style="12" customWidth="1"/>
    <col min="3332" max="3337" width="9" style="12"/>
    <col min="3338" max="3338" width="7.75" style="12" customWidth="1"/>
    <col min="3339" max="3584" width="9" style="12"/>
    <col min="3585" max="3585" width="6.75" style="12" customWidth="1"/>
    <col min="3586" max="3586" width="9.375" style="12" customWidth="1"/>
    <col min="3587" max="3587" width="7" style="12" customWidth="1"/>
    <col min="3588" max="3593" width="9" style="12"/>
    <col min="3594" max="3594" width="7.75" style="12" customWidth="1"/>
    <col min="3595" max="3840" width="9" style="12"/>
    <col min="3841" max="3841" width="6.75" style="12" customWidth="1"/>
    <col min="3842" max="3842" width="9.375" style="12" customWidth="1"/>
    <col min="3843" max="3843" width="7" style="12" customWidth="1"/>
    <col min="3844" max="3849" width="9" style="12"/>
    <col min="3850" max="3850" width="7.75" style="12" customWidth="1"/>
    <col min="3851" max="4096" width="9" style="12"/>
    <col min="4097" max="4097" width="6.75" style="12" customWidth="1"/>
    <col min="4098" max="4098" width="9.375" style="12" customWidth="1"/>
    <col min="4099" max="4099" width="7" style="12" customWidth="1"/>
    <col min="4100" max="4105" width="9" style="12"/>
    <col min="4106" max="4106" width="7.75" style="12" customWidth="1"/>
    <col min="4107" max="4352" width="9" style="12"/>
    <col min="4353" max="4353" width="6.75" style="12" customWidth="1"/>
    <col min="4354" max="4354" width="9.375" style="12" customWidth="1"/>
    <col min="4355" max="4355" width="7" style="12" customWidth="1"/>
    <col min="4356" max="4361" width="9" style="12"/>
    <col min="4362" max="4362" width="7.75" style="12" customWidth="1"/>
    <col min="4363" max="4608" width="9" style="12"/>
    <col min="4609" max="4609" width="6.75" style="12" customWidth="1"/>
    <col min="4610" max="4610" width="9.375" style="12" customWidth="1"/>
    <col min="4611" max="4611" width="7" style="12" customWidth="1"/>
    <col min="4612" max="4617" width="9" style="12"/>
    <col min="4618" max="4618" width="7.75" style="12" customWidth="1"/>
    <col min="4619" max="4864" width="9" style="12"/>
    <col min="4865" max="4865" width="6.75" style="12" customWidth="1"/>
    <col min="4866" max="4866" width="9.375" style="12" customWidth="1"/>
    <col min="4867" max="4867" width="7" style="12" customWidth="1"/>
    <col min="4868" max="4873" width="9" style="12"/>
    <col min="4874" max="4874" width="7.75" style="12" customWidth="1"/>
    <col min="4875" max="5120" width="9" style="12"/>
    <col min="5121" max="5121" width="6.75" style="12" customWidth="1"/>
    <col min="5122" max="5122" width="9.375" style="12" customWidth="1"/>
    <col min="5123" max="5123" width="7" style="12" customWidth="1"/>
    <col min="5124" max="5129" width="9" style="12"/>
    <col min="5130" max="5130" width="7.75" style="12" customWidth="1"/>
    <col min="5131" max="5376" width="9" style="12"/>
    <col min="5377" max="5377" width="6.75" style="12" customWidth="1"/>
    <col min="5378" max="5378" width="9.375" style="12" customWidth="1"/>
    <col min="5379" max="5379" width="7" style="12" customWidth="1"/>
    <col min="5380" max="5385" width="9" style="12"/>
    <col min="5386" max="5386" width="7.75" style="12" customWidth="1"/>
    <col min="5387" max="5632" width="9" style="12"/>
    <col min="5633" max="5633" width="6.75" style="12" customWidth="1"/>
    <col min="5634" max="5634" width="9.375" style="12" customWidth="1"/>
    <col min="5635" max="5635" width="7" style="12" customWidth="1"/>
    <col min="5636" max="5641" width="9" style="12"/>
    <col min="5642" max="5642" width="7.75" style="12" customWidth="1"/>
    <col min="5643" max="5888" width="9" style="12"/>
    <col min="5889" max="5889" width="6.75" style="12" customWidth="1"/>
    <col min="5890" max="5890" width="9.375" style="12" customWidth="1"/>
    <col min="5891" max="5891" width="7" style="12" customWidth="1"/>
    <col min="5892" max="5897" width="9" style="12"/>
    <col min="5898" max="5898" width="7.75" style="12" customWidth="1"/>
    <col min="5899" max="6144" width="9" style="12"/>
    <col min="6145" max="6145" width="6.75" style="12" customWidth="1"/>
    <col min="6146" max="6146" width="9.375" style="12" customWidth="1"/>
    <col min="6147" max="6147" width="7" style="12" customWidth="1"/>
    <col min="6148" max="6153" width="9" style="12"/>
    <col min="6154" max="6154" width="7.75" style="12" customWidth="1"/>
    <col min="6155" max="6400" width="9" style="12"/>
    <col min="6401" max="6401" width="6.75" style="12" customWidth="1"/>
    <col min="6402" max="6402" width="9.375" style="12" customWidth="1"/>
    <col min="6403" max="6403" width="7" style="12" customWidth="1"/>
    <col min="6404" max="6409" width="9" style="12"/>
    <col min="6410" max="6410" width="7.75" style="12" customWidth="1"/>
    <col min="6411" max="6656" width="9" style="12"/>
    <col min="6657" max="6657" width="6.75" style="12" customWidth="1"/>
    <col min="6658" max="6658" width="9.375" style="12" customWidth="1"/>
    <col min="6659" max="6659" width="7" style="12" customWidth="1"/>
    <col min="6660" max="6665" width="9" style="12"/>
    <col min="6666" max="6666" width="7.75" style="12" customWidth="1"/>
    <col min="6667" max="6912" width="9" style="12"/>
    <col min="6913" max="6913" width="6.75" style="12" customWidth="1"/>
    <col min="6914" max="6914" width="9.375" style="12" customWidth="1"/>
    <col min="6915" max="6915" width="7" style="12" customWidth="1"/>
    <col min="6916" max="6921" width="9" style="12"/>
    <col min="6922" max="6922" width="7.75" style="12" customWidth="1"/>
    <col min="6923" max="7168" width="9" style="12"/>
    <col min="7169" max="7169" width="6.75" style="12" customWidth="1"/>
    <col min="7170" max="7170" width="9.375" style="12" customWidth="1"/>
    <col min="7171" max="7171" width="7" style="12" customWidth="1"/>
    <col min="7172" max="7177" width="9" style="12"/>
    <col min="7178" max="7178" width="7.75" style="12" customWidth="1"/>
    <col min="7179" max="7424" width="9" style="12"/>
    <col min="7425" max="7425" width="6.75" style="12" customWidth="1"/>
    <col min="7426" max="7426" width="9.375" style="12" customWidth="1"/>
    <col min="7427" max="7427" width="7" style="12" customWidth="1"/>
    <col min="7428" max="7433" width="9" style="12"/>
    <col min="7434" max="7434" width="7.75" style="12" customWidth="1"/>
    <col min="7435" max="7680" width="9" style="12"/>
    <col min="7681" max="7681" width="6.75" style="12" customWidth="1"/>
    <col min="7682" max="7682" width="9.375" style="12" customWidth="1"/>
    <col min="7683" max="7683" width="7" style="12" customWidth="1"/>
    <col min="7684" max="7689" width="9" style="12"/>
    <col min="7690" max="7690" width="7.75" style="12" customWidth="1"/>
    <col min="7691" max="7936" width="9" style="12"/>
    <col min="7937" max="7937" width="6.75" style="12" customWidth="1"/>
    <col min="7938" max="7938" width="9.375" style="12" customWidth="1"/>
    <col min="7939" max="7939" width="7" style="12" customWidth="1"/>
    <col min="7940" max="7945" width="9" style="12"/>
    <col min="7946" max="7946" width="7.75" style="12" customWidth="1"/>
    <col min="7947" max="8192" width="9" style="12"/>
    <col min="8193" max="8193" width="6.75" style="12" customWidth="1"/>
    <col min="8194" max="8194" width="9.375" style="12" customWidth="1"/>
    <col min="8195" max="8195" width="7" style="12" customWidth="1"/>
    <col min="8196" max="8201" width="9" style="12"/>
    <col min="8202" max="8202" width="7.75" style="12" customWidth="1"/>
    <col min="8203" max="8448" width="9" style="12"/>
    <col min="8449" max="8449" width="6.75" style="12" customWidth="1"/>
    <col min="8450" max="8450" width="9.375" style="12" customWidth="1"/>
    <col min="8451" max="8451" width="7" style="12" customWidth="1"/>
    <col min="8452" max="8457" width="9" style="12"/>
    <col min="8458" max="8458" width="7.75" style="12" customWidth="1"/>
    <col min="8459" max="8704" width="9" style="12"/>
    <col min="8705" max="8705" width="6.75" style="12" customWidth="1"/>
    <col min="8706" max="8706" width="9.375" style="12" customWidth="1"/>
    <col min="8707" max="8707" width="7" style="12" customWidth="1"/>
    <col min="8708" max="8713" width="9" style="12"/>
    <col min="8714" max="8714" width="7.75" style="12" customWidth="1"/>
    <col min="8715" max="8960" width="9" style="12"/>
    <col min="8961" max="8961" width="6.75" style="12" customWidth="1"/>
    <col min="8962" max="8962" width="9.375" style="12" customWidth="1"/>
    <col min="8963" max="8963" width="7" style="12" customWidth="1"/>
    <col min="8964" max="8969" width="9" style="12"/>
    <col min="8970" max="8970" width="7.75" style="12" customWidth="1"/>
    <col min="8971" max="9216" width="9" style="12"/>
    <col min="9217" max="9217" width="6.75" style="12" customWidth="1"/>
    <col min="9218" max="9218" width="9.375" style="12" customWidth="1"/>
    <col min="9219" max="9219" width="7" style="12" customWidth="1"/>
    <col min="9220" max="9225" width="9" style="12"/>
    <col min="9226" max="9226" width="7.75" style="12" customWidth="1"/>
    <col min="9227" max="9472" width="9" style="12"/>
    <col min="9473" max="9473" width="6.75" style="12" customWidth="1"/>
    <col min="9474" max="9474" width="9.375" style="12" customWidth="1"/>
    <col min="9475" max="9475" width="7" style="12" customWidth="1"/>
    <col min="9476" max="9481" width="9" style="12"/>
    <col min="9482" max="9482" width="7.75" style="12" customWidth="1"/>
    <col min="9483" max="9728" width="9" style="12"/>
    <col min="9729" max="9729" width="6.75" style="12" customWidth="1"/>
    <col min="9730" max="9730" width="9.375" style="12" customWidth="1"/>
    <col min="9731" max="9731" width="7" style="12" customWidth="1"/>
    <col min="9732" max="9737" width="9" style="12"/>
    <col min="9738" max="9738" width="7.75" style="12" customWidth="1"/>
    <col min="9739" max="9984" width="9" style="12"/>
    <col min="9985" max="9985" width="6.75" style="12" customWidth="1"/>
    <col min="9986" max="9986" width="9.375" style="12" customWidth="1"/>
    <col min="9987" max="9987" width="7" style="12" customWidth="1"/>
    <col min="9988" max="9993" width="9" style="12"/>
    <col min="9994" max="9994" width="7.75" style="12" customWidth="1"/>
    <col min="9995" max="10240" width="9" style="12"/>
    <col min="10241" max="10241" width="6.75" style="12" customWidth="1"/>
    <col min="10242" max="10242" width="9.375" style="12" customWidth="1"/>
    <col min="10243" max="10243" width="7" style="12" customWidth="1"/>
    <col min="10244" max="10249" width="9" style="12"/>
    <col min="10250" max="10250" width="7.75" style="12" customWidth="1"/>
    <col min="10251" max="10496" width="9" style="12"/>
    <col min="10497" max="10497" width="6.75" style="12" customWidth="1"/>
    <col min="10498" max="10498" width="9.375" style="12" customWidth="1"/>
    <col min="10499" max="10499" width="7" style="12" customWidth="1"/>
    <col min="10500" max="10505" width="9" style="12"/>
    <col min="10506" max="10506" width="7.75" style="12" customWidth="1"/>
    <col min="10507" max="10752" width="9" style="12"/>
    <col min="10753" max="10753" width="6.75" style="12" customWidth="1"/>
    <col min="10754" max="10754" width="9.375" style="12" customWidth="1"/>
    <col min="10755" max="10755" width="7" style="12" customWidth="1"/>
    <col min="10756" max="10761" width="9" style="12"/>
    <col min="10762" max="10762" width="7.75" style="12" customWidth="1"/>
    <col min="10763" max="11008" width="9" style="12"/>
    <col min="11009" max="11009" width="6.75" style="12" customWidth="1"/>
    <col min="11010" max="11010" width="9.375" style="12" customWidth="1"/>
    <col min="11011" max="11011" width="7" style="12" customWidth="1"/>
    <col min="11012" max="11017" width="9" style="12"/>
    <col min="11018" max="11018" width="7.75" style="12" customWidth="1"/>
    <col min="11019" max="11264" width="9" style="12"/>
    <col min="11265" max="11265" width="6.75" style="12" customWidth="1"/>
    <col min="11266" max="11266" width="9.375" style="12" customWidth="1"/>
    <col min="11267" max="11267" width="7" style="12" customWidth="1"/>
    <col min="11268" max="11273" width="9" style="12"/>
    <col min="11274" max="11274" width="7.75" style="12" customWidth="1"/>
    <col min="11275" max="11520" width="9" style="12"/>
    <col min="11521" max="11521" width="6.75" style="12" customWidth="1"/>
    <col min="11522" max="11522" width="9.375" style="12" customWidth="1"/>
    <col min="11523" max="11523" width="7" style="12" customWidth="1"/>
    <col min="11524" max="11529" width="9" style="12"/>
    <col min="11530" max="11530" width="7.75" style="12" customWidth="1"/>
    <col min="11531" max="11776" width="9" style="12"/>
    <col min="11777" max="11777" width="6.75" style="12" customWidth="1"/>
    <col min="11778" max="11778" width="9.375" style="12" customWidth="1"/>
    <col min="11779" max="11779" width="7" style="12" customWidth="1"/>
    <col min="11780" max="11785" width="9" style="12"/>
    <col min="11786" max="11786" width="7.75" style="12" customWidth="1"/>
    <col min="11787" max="12032" width="9" style="12"/>
    <col min="12033" max="12033" width="6.75" style="12" customWidth="1"/>
    <col min="12034" max="12034" width="9.375" style="12" customWidth="1"/>
    <col min="12035" max="12035" width="7" style="12" customWidth="1"/>
    <col min="12036" max="12041" width="9" style="12"/>
    <col min="12042" max="12042" width="7.75" style="12" customWidth="1"/>
    <col min="12043" max="12288" width="9" style="12"/>
    <col min="12289" max="12289" width="6.75" style="12" customWidth="1"/>
    <col min="12290" max="12290" width="9.375" style="12" customWidth="1"/>
    <col min="12291" max="12291" width="7" style="12" customWidth="1"/>
    <col min="12292" max="12297" width="9" style="12"/>
    <col min="12298" max="12298" width="7.75" style="12" customWidth="1"/>
    <col min="12299" max="12544" width="9" style="12"/>
    <col min="12545" max="12545" width="6.75" style="12" customWidth="1"/>
    <col min="12546" max="12546" width="9.375" style="12" customWidth="1"/>
    <col min="12547" max="12547" width="7" style="12" customWidth="1"/>
    <col min="12548" max="12553" width="9" style="12"/>
    <col min="12554" max="12554" width="7.75" style="12" customWidth="1"/>
    <col min="12555" max="12800" width="9" style="12"/>
    <col min="12801" max="12801" width="6.75" style="12" customWidth="1"/>
    <col min="12802" max="12802" width="9.375" style="12" customWidth="1"/>
    <col min="12803" max="12803" width="7" style="12" customWidth="1"/>
    <col min="12804" max="12809" width="9" style="12"/>
    <col min="12810" max="12810" width="7.75" style="12" customWidth="1"/>
    <col min="12811" max="13056" width="9" style="12"/>
    <col min="13057" max="13057" width="6.75" style="12" customWidth="1"/>
    <col min="13058" max="13058" width="9.375" style="12" customWidth="1"/>
    <col min="13059" max="13059" width="7" style="12" customWidth="1"/>
    <col min="13060" max="13065" width="9" style="12"/>
    <col min="13066" max="13066" width="7.75" style="12" customWidth="1"/>
    <col min="13067" max="13312" width="9" style="12"/>
    <col min="13313" max="13313" width="6.75" style="12" customWidth="1"/>
    <col min="13314" max="13314" width="9.375" style="12" customWidth="1"/>
    <col min="13315" max="13315" width="7" style="12" customWidth="1"/>
    <col min="13316" max="13321" width="9" style="12"/>
    <col min="13322" max="13322" width="7.75" style="12" customWidth="1"/>
    <col min="13323" max="13568" width="9" style="12"/>
    <col min="13569" max="13569" width="6.75" style="12" customWidth="1"/>
    <col min="13570" max="13570" width="9.375" style="12" customWidth="1"/>
    <col min="13571" max="13571" width="7" style="12" customWidth="1"/>
    <col min="13572" max="13577" width="9" style="12"/>
    <col min="13578" max="13578" width="7.75" style="12" customWidth="1"/>
    <col min="13579" max="13824" width="9" style="12"/>
    <col min="13825" max="13825" width="6.75" style="12" customWidth="1"/>
    <col min="13826" max="13826" width="9.375" style="12" customWidth="1"/>
    <col min="13827" max="13827" width="7" style="12" customWidth="1"/>
    <col min="13828" max="13833" width="9" style="12"/>
    <col min="13834" max="13834" width="7.75" style="12" customWidth="1"/>
    <col min="13835" max="14080" width="9" style="12"/>
    <col min="14081" max="14081" width="6.75" style="12" customWidth="1"/>
    <col min="14082" max="14082" width="9.375" style="12" customWidth="1"/>
    <col min="14083" max="14083" width="7" style="12" customWidth="1"/>
    <col min="14084" max="14089" width="9" style="12"/>
    <col min="14090" max="14090" width="7.75" style="12" customWidth="1"/>
    <col min="14091" max="14336" width="9" style="12"/>
    <col min="14337" max="14337" width="6.75" style="12" customWidth="1"/>
    <col min="14338" max="14338" width="9.375" style="12" customWidth="1"/>
    <col min="14339" max="14339" width="7" style="12" customWidth="1"/>
    <col min="14340" max="14345" width="9" style="12"/>
    <col min="14346" max="14346" width="7.75" style="12" customWidth="1"/>
    <col min="14347" max="14592" width="9" style="12"/>
    <col min="14593" max="14593" width="6.75" style="12" customWidth="1"/>
    <col min="14594" max="14594" width="9.375" style="12" customWidth="1"/>
    <col min="14595" max="14595" width="7" style="12" customWidth="1"/>
    <col min="14596" max="14601" width="9" style="12"/>
    <col min="14602" max="14602" width="7.75" style="12" customWidth="1"/>
    <col min="14603" max="14848" width="9" style="12"/>
    <col min="14849" max="14849" width="6.75" style="12" customWidth="1"/>
    <col min="14850" max="14850" width="9.375" style="12" customWidth="1"/>
    <col min="14851" max="14851" width="7" style="12" customWidth="1"/>
    <col min="14852" max="14857" width="9" style="12"/>
    <col min="14858" max="14858" width="7.75" style="12" customWidth="1"/>
    <col min="14859" max="15104" width="9" style="12"/>
    <col min="15105" max="15105" width="6.75" style="12" customWidth="1"/>
    <col min="15106" max="15106" width="9.375" style="12" customWidth="1"/>
    <col min="15107" max="15107" width="7" style="12" customWidth="1"/>
    <col min="15108" max="15113" width="9" style="12"/>
    <col min="15114" max="15114" width="7.75" style="12" customWidth="1"/>
    <col min="15115" max="15360" width="9" style="12"/>
    <col min="15361" max="15361" width="6.75" style="12" customWidth="1"/>
    <col min="15362" max="15362" width="9.375" style="12" customWidth="1"/>
    <col min="15363" max="15363" width="7" style="12" customWidth="1"/>
    <col min="15364" max="15369" width="9" style="12"/>
    <col min="15370" max="15370" width="7.75" style="12" customWidth="1"/>
    <col min="15371" max="15616" width="9" style="12"/>
    <col min="15617" max="15617" width="6.75" style="12" customWidth="1"/>
    <col min="15618" max="15618" width="9.375" style="12" customWidth="1"/>
    <col min="15619" max="15619" width="7" style="12" customWidth="1"/>
    <col min="15620" max="15625" width="9" style="12"/>
    <col min="15626" max="15626" width="7.75" style="12" customWidth="1"/>
    <col min="15627" max="15872" width="9" style="12"/>
    <col min="15873" max="15873" width="6.75" style="12" customWidth="1"/>
    <col min="15874" max="15874" width="9.375" style="12" customWidth="1"/>
    <col min="15875" max="15875" width="7" style="12" customWidth="1"/>
    <col min="15876" max="15881" width="9" style="12"/>
    <col min="15882" max="15882" width="7.75" style="12" customWidth="1"/>
    <col min="15883" max="16128" width="9" style="12"/>
    <col min="16129" max="16129" width="6.75" style="12" customWidth="1"/>
    <col min="16130" max="16130" width="9.375" style="12" customWidth="1"/>
    <col min="16131" max="16131" width="7" style="12" customWidth="1"/>
    <col min="16132" max="16137" width="9" style="12"/>
    <col min="16138" max="16138" width="7.75" style="12" customWidth="1"/>
    <col min="16139" max="16384" width="9" style="12"/>
  </cols>
  <sheetData>
    <row r="2" spans="1:42" ht="28.5">
      <c r="A2" s="130" t="s">
        <v>85</v>
      </c>
      <c r="B2" s="130"/>
      <c r="C2" s="130"/>
      <c r="D2" s="130"/>
      <c r="E2" s="130"/>
      <c r="F2" s="130"/>
      <c r="G2" s="130"/>
      <c r="H2" s="130"/>
      <c r="I2" s="130"/>
      <c r="J2" s="130"/>
      <c r="K2" s="29"/>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4" spans="1:42" ht="69" customHeight="1">
      <c r="A4" s="131" t="s">
        <v>35</v>
      </c>
      <c r="B4" s="131"/>
      <c r="C4" s="131"/>
      <c r="D4" s="131"/>
      <c r="E4" s="131"/>
      <c r="F4" s="131"/>
      <c r="G4" s="131"/>
      <c r="H4" s="131"/>
      <c r="I4" s="131"/>
      <c r="J4" s="131"/>
      <c r="K4" s="30"/>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row>
    <row r="5" spans="1:42" ht="13.5" customHeight="1">
      <c r="A5" s="30"/>
      <c r="B5" s="30"/>
      <c r="C5" s="30"/>
      <c r="D5" s="30"/>
      <c r="E5" s="30"/>
      <c r="F5" s="30"/>
      <c r="G5" s="30"/>
      <c r="H5" s="30"/>
      <c r="I5" s="30"/>
      <c r="J5" s="30"/>
      <c r="K5" s="30"/>
    </row>
    <row r="6" spans="1:42" ht="13.5" customHeight="1">
      <c r="A6" s="30"/>
      <c r="B6" s="30"/>
      <c r="C6" s="30"/>
      <c r="D6" s="30"/>
      <c r="E6" s="30"/>
      <c r="F6" s="30"/>
      <c r="G6" s="30"/>
      <c r="H6" s="30"/>
      <c r="I6" s="30"/>
      <c r="J6" s="30"/>
      <c r="K6" s="30"/>
    </row>
    <row r="7" spans="1:42" ht="13.5" customHeight="1">
      <c r="A7" s="30"/>
      <c r="B7" s="30"/>
      <c r="C7" s="30"/>
      <c r="D7" s="30"/>
      <c r="E7" s="30"/>
      <c r="F7" s="30"/>
      <c r="G7" s="30"/>
      <c r="H7" s="30"/>
      <c r="I7" s="30"/>
      <c r="J7" s="30"/>
      <c r="K7" s="30"/>
    </row>
    <row r="8" spans="1:42" ht="13.5" customHeight="1">
      <c r="A8" s="30"/>
      <c r="B8" s="30"/>
      <c r="C8" s="30"/>
      <c r="D8" s="30"/>
      <c r="E8" s="30"/>
      <c r="F8" s="30"/>
      <c r="G8" s="30"/>
      <c r="H8" s="30"/>
      <c r="I8" s="30"/>
      <c r="J8" s="30"/>
      <c r="K8" s="30"/>
    </row>
    <row r="9" spans="1:42" ht="13.5" customHeight="1">
      <c r="A9" s="30"/>
      <c r="B9" s="30"/>
      <c r="C9" s="30"/>
      <c r="D9" s="30"/>
      <c r="E9" s="30"/>
      <c r="F9" s="30"/>
      <c r="G9" s="30"/>
      <c r="H9" s="30"/>
      <c r="I9" s="30"/>
      <c r="J9" s="30"/>
      <c r="K9" s="30"/>
    </row>
    <row r="10" spans="1:42" ht="13.5" customHeight="1">
      <c r="A10" s="30"/>
      <c r="B10" s="30"/>
      <c r="C10" s="30"/>
      <c r="D10" s="30"/>
      <c r="E10" s="30"/>
      <c r="F10" s="30"/>
      <c r="G10" s="30"/>
      <c r="H10" s="30"/>
      <c r="I10" s="30"/>
      <c r="J10" s="30"/>
      <c r="K10" s="30"/>
    </row>
    <row r="11" spans="1:42" ht="13.5" customHeight="1">
      <c r="A11" s="30"/>
      <c r="B11" s="30"/>
      <c r="C11" s="30"/>
      <c r="D11" s="30"/>
      <c r="E11" s="30"/>
      <c r="F11" s="30"/>
      <c r="G11" s="30"/>
      <c r="H11" s="30"/>
      <c r="I11" s="30"/>
      <c r="J11" s="30"/>
      <c r="K11" s="30"/>
    </row>
    <row r="12" spans="1:42" ht="13.5" customHeight="1">
      <c r="A12" s="30"/>
      <c r="B12" s="30"/>
      <c r="C12" s="30"/>
      <c r="D12" s="30"/>
      <c r="E12" s="30"/>
      <c r="F12" s="30"/>
      <c r="G12" s="30"/>
      <c r="H12" s="30"/>
      <c r="I12" s="30"/>
      <c r="J12" s="30"/>
      <c r="K12" s="30"/>
    </row>
    <row r="13" spans="1:42" ht="13.5" customHeight="1">
      <c r="A13" s="30"/>
      <c r="B13" s="30"/>
      <c r="C13" s="30"/>
      <c r="D13" s="30"/>
      <c r="E13" s="30"/>
      <c r="F13" s="30"/>
      <c r="G13" s="30"/>
      <c r="H13" s="30"/>
      <c r="I13" s="30"/>
      <c r="J13" s="30"/>
      <c r="K13" s="30"/>
    </row>
    <row r="14" spans="1:42" ht="13.5" customHeight="1">
      <c r="A14" s="30"/>
      <c r="B14" s="30"/>
      <c r="C14" s="30"/>
      <c r="D14" s="30"/>
      <c r="E14" s="30"/>
      <c r="F14" s="30"/>
      <c r="G14" s="30"/>
      <c r="H14" s="30"/>
      <c r="I14" s="30"/>
      <c r="J14" s="30"/>
      <c r="K14" s="30"/>
    </row>
    <row r="15" spans="1:42" ht="13.5" customHeight="1">
      <c r="A15" s="30"/>
      <c r="B15" s="30"/>
      <c r="C15" s="30"/>
      <c r="D15" s="30"/>
      <c r="E15" s="30"/>
      <c r="F15" s="30"/>
      <c r="G15" s="30"/>
      <c r="H15" s="30"/>
      <c r="I15" s="30"/>
      <c r="J15" s="30"/>
      <c r="K15" s="30"/>
    </row>
    <row r="16" spans="1:42" ht="13.5" customHeight="1">
      <c r="A16" s="30"/>
      <c r="B16" s="30"/>
      <c r="C16" s="30"/>
      <c r="D16" s="30"/>
      <c r="E16" s="30"/>
      <c r="F16" s="30"/>
      <c r="G16" s="30"/>
      <c r="H16" s="30"/>
      <c r="I16" s="30"/>
      <c r="J16" s="30"/>
      <c r="K16" s="30"/>
    </row>
    <row r="17" spans="1:11" ht="13.5" customHeight="1">
      <c r="A17" s="30"/>
      <c r="B17" s="30"/>
      <c r="C17" s="30"/>
      <c r="D17" s="30"/>
      <c r="E17" s="30"/>
      <c r="F17" s="30"/>
      <c r="G17" s="30"/>
      <c r="H17" s="30"/>
      <c r="I17" s="30"/>
      <c r="J17" s="30"/>
      <c r="K17" s="30"/>
    </row>
    <row r="18" spans="1:11" ht="13.5" customHeight="1">
      <c r="A18" s="30"/>
      <c r="B18" s="30"/>
      <c r="C18" s="30"/>
      <c r="D18" s="30"/>
      <c r="E18" s="30"/>
      <c r="F18" s="30"/>
      <c r="G18" s="30"/>
      <c r="H18" s="30"/>
      <c r="I18" s="30"/>
      <c r="J18" s="30"/>
      <c r="K18" s="30"/>
    </row>
    <row r="19" spans="1:11" ht="13.5" customHeight="1">
      <c r="A19" s="30"/>
      <c r="B19" s="30"/>
      <c r="C19" s="30"/>
      <c r="D19" s="30"/>
      <c r="E19" s="30"/>
      <c r="F19" s="30"/>
      <c r="G19" s="30"/>
      <c r="H19" s="30"/>
      <c r="I19" s="30"/>
      <c r="J19" s="30"/>
      <c r="K19" s="30"/>
    </row>
    <row r="20" spans="1:11" ht="13.5" customHeight="1">
      <c r="A20" s="30"/>
      <c r="B20" s="30"/>
      <c r="C20" s="30"/>
      <c r="D20" s="30"/>
      <c r="E20" s="30"/>
      <c r="F20" s="30"/>
      <c r="G20" s="30"/>
      <c r="H20" s="30"/>
      <c r="I20" s="30"/>
      <c r="J20" s="30"/>
      <c r="K20" s="30"/>
    </row>
    <row r="21" spans="1:11" ht="13.5" customHeight="1">
      <c r="A21" s="30"/>
      <c r="B21" s="30"/>
      <c r="C21" s="30"/>
      <c r="D21" s="30"/>
      <c r="E21" s="30"/>
      <c r="F21" s="30"/>
      <c r="G21" s="30"/>
      <c r="H21" s="30"/>
      <c r="I21" s="30"/>
      <c r="J21" s="30"/>
      <c r="K21" s="30"/>
    </row>
    <row r="22" spans="1:11" ht="13.5" customHeight="1">
      <c r="A22" s="30"/>
      <c r="B22" s="30"/>
      <c r="C22" s="30"/>
      <c r="D22" s="30"/>
      <c r="E22" s="30"/>
      <c r="F22" s="30"/>
      <c r="G22" s="30"/>
      <c r="H22" s="30"/>
      <c r="I22" s="30"/>
      <c r="J22" s="30"/>
      <c r="K22" s="30"/>
    </row>
    <row r="23" spans="1:11" ht="13.5" customHeight="1">
      <c r="A23" s="30"/>
      <c r="B23" s="30"/>
      <c r="C23" s="30"/>
      <c r="D23" s="30"/>
      <c r="E23" s="30"/>
      <c r="F23" s="30"/>
      <c r="G23" s="30"/>
      <c r="H23" s="30"/>
      <c r="I23" s="30"/>
      <c r="J23" s="30"/>
      <c r="K23" s="30"/>
    </row>
    <row r="24" spans="1:11" ht="13.5" customHeight="1">
      <c r="A24" s="30"/>
      <c r="B24" s="30"/>
      <c r="C24" s="30"/>
      <c r="D24" s="30"/>
      <c r="E24" s="30"/>
      <c r="F24" s="30"/>
      <c r="G24" s="30"/>
      <c r="H24" s="30"/>
      <c r="I24" s="30"/>
      <c r="J24" s="30"/>
      <c r="K24" s="30"/>
    </row>
    <row r="25" spans="1:11" ht="13.5" customHeight="1">
      <c r="A25" s="30"/>
      <c r="B25" s="30"/>
      <c r="C25" s="30"/>
      <c r="D25" s="30"/>
      <c r="E25" s="30"/>
      <c r="F25" s="30"/>
      <c r="G25" s="30"/>
      <c r="H25" s="30"/>
      <c r="I25" s="30"/>
      <c r="J25" s="30"/>
      <c r="K25" s="30"/>
    </row>
    <row r="26" spans="1:11" ht="13.5" customHeight="1">
      <c r="A26" s="30"/>
      <c r="B26" s="30"/>
      <c r="C26" s="30"/>
      <c r="D26" s="30"/>
      <c r="E26" s="30"/>
      <c r="F26" s="30"/>
      <c r="G26" s="30"/>
      <c r="H26" s="30"/>
      <c r="I26" s="30"/>
      <c r="J26" s="30"/>
      <c r="K26" s="30"/>
    </row>
    <row r="27" spans="1:11" ht="13.5" customHeight="1">
      <c r="A27" s="30"/>
      <c r="B27" s="30"/>
      <c r="C27" s="30"/>
      <c r="D27" s="30"/>
      <c r="E27" s="30"/>
      <c r="F27" s="30"/>
      <c r="G27" s="30"/>
      <c r="H27" s="30"/>
      <c r="I27" s="30"/>
      <c r="J27" s="30"/>
      <c r="K27" s="30"/>
    </row>
    <row r="28" spans="1:11" ht="13.5" customHeight="1">
      <c r="A28" s="30"/>
      <c r="B28" s="30"/>
      <c r="C28" s="30"/>
      <c r="D28" s="30"/>
      <c r="E28" s="30"/>
      <c r="F28" s="30"/>
      <c r="G28" s="30"/>
      <c r="H28" s="30"/>
      <c r="I28" s="30"/>
      <c r="J28" s="30"/>
      <c r="K28" s="30"/>
    </row>
    <row r="29" spans="1:11" ht="13.5" customHeight="1">
      <c r="A29" s="30"/>
      <c r="B29" s="30"/>
      <c r="C29" s="30"/>
      <c r="D29" s="30"/>
      <c r="E29" s="30"/>
      <c r="F29" s="30"/>
      <c r="G29" s="30"/>
      <c r="H29" s="30"/>
      <c r="I29" s="30"/>
      <c r="J29" s="30"/>
      <c r="K29" s="30"/>
    </row>
    <row r="30" spans="1:11" ht="13.5" customHeight="1">
      <c r="A30" s="30"/>
      <c r="B30" s="30"/>
      <c r="C30" s="30"/>
      <c r="D30" s="30"/>
      <c r="E30" s="30"/>
      <c r="F30" s="30"/>
      <c r="G30" s="30"/>
      <c r="H30" s="30"/>
      <c r="I30" s="30"/>
      <c r="J30" s="30"/>
      <c r="K30" s="30"/>
    </row>
    <row r="34" spans="1:22" ht="16.5" customHeight="1">
      <c r="A34" s="25"/>
      <c r="B34" s="26" t="s">
        <v>21</v>
      </c>
      <c r="C34" s="27"/>
      <c r="D34" s="15" t="s">
        <v>36</v>
      </c>
      <c r="E34" s="16"/>
      <c r="F34" s="28"/>
      <c r="G34" s="28"/>
      <c r="H34" s="28"/>
      <c r="I34" s="28"/>
      <c r="J34" s="28"/>
      <c r="K34" s="16"/>
      <c r="L34" s="16"/>
      <c r="M34" s="28"/>
      <c r="N34" s="28"/>
      <c r="O34" s="28"/>
      <c r="P34" s="28"/>
      <c r="Q34" s="28"/>
      <c r="R34" s="28"/>
      <c r="S34" s="28"/>
    </row>
    <row r="35" spans="1:22" ht="16.5" customHeight="1">
      <c r="A35" s="25"/>
      <c r="B35" s="26"/>
      <c r="C35" s="27"/>
      <c r="D35" s="16"/>
      <c r="E35" s="16"/>
      <c r="F35" s="28"/>
      <c r="G35" s="28"/>
      <c r="H35" s="28"/>
      <c r="I35" s="28"/>
      <c r="J35" s="28"/>
      <c r="K35" s="16"/>
      <c r="L35" s="26"/>
      <c r="M35" s="45"/>
      <c r="N35" s="15"/>
      <c r="O35" s="15"/>
      <c r="P35" s="46"/>
      <c r="Q35" s="46"/>
      <c r="R35" s="46"/>
      <c r="S35" s="46"/>
      <c r="T35" s="46"/>
      <c r="U35" s="46"/>
      <c r="V35" s="46"/>
    </row>
    <row r="36" spans="1:22" ht="16.5" customHeight="1">
      <c r="A36" s="25"/>
      <c r="B36" s="26" t="s">
        <v>22</v>
      </c>
      <c r="C36" s="27"/>
      <c r="D36" s="16" t="s">
        <v>86</v>
      </c>
      <c r="E36" s="16"/>
      <c r="F36" s="28"/>
      <c r="G36" s="28"/>
      <c r="H36" s="28"/>
      <c r="I36" s="28"/>
      <c r="J36" s="28"/>
      <c r="K36" s="16"/>
      <c r="L36" s="26"/>
      <c r="M36" s="45"/>
      <c r="N36" s="15"/>
      <c r="O36" s="15"/>
      <c r="P36" s="46"/>
      <c r="Q36" s="46"/>
      <c r="R36" s="46"/>
      <c r="S36" s="46"/>
      <c r="T36" s="46"/>
      <c r="U36" s="46"/>
      <c r="V36" s="46"/>
    </row>
    <row r="37" spans="1:22" ht="16.5" customHeight="1">
      <c r="A37" s="25"/>
      <c r="B37" s="26"/>
      <c r="C37" s="27"/>
      <c r="D37" s="16"/>
      <c r="E37" s="16"/>
      <c r="F37" s="28"/>
      <c r="G37" s="28"/>
      <c r="H37" s="28"/>
      <c r="I37" s="28"/>
      <c r="J37" s="28"/>
      <c r="K37" s="16"/>
      <c r="L37" s="26"/>
      <c r="M37" s="45"/>
      <c r="N37" s="15"/>
      <c r="O37" s="15"/>
      <c r="P37" s="46"/>
      <c r="Q37" s="46"/>
      <c r="R37" s="46"/>
      <c r="S37" s="46"/>
      <c r="T37" s="46"/>
      <c r="U37" s="46"/>
      <c r="V37" s="46"/>
    </row>
    <row r="38" spans="1:22" ht="16.5" customHeight="1">
      <c r="A38" s="25"/>
      <c r="B38" s="26" t="s">
        <v>23</v>
      </c>
      <c r="C38" s="16"/>
      <c r="D38" s="16" t="s">
        <v>24</v>
      </c>
      <c r="E38" s="28"/>
      <c r="F38" s="28"/>
      <c r="G38" s="28"/>
      <c r="H38" s="28"/>
      <c r="I38" s="28"/>
      <c r="J38" s="28"/>
      <c r="K38" s="16"/>
      <c r="L38" s="26"/>
      <c r="M38" s="45"/>
      <c r="N38" s="15"/>
      <c r="O38" s="15"/>
      <c r="P38" s="46"/>
      <c r="Q38" s="46"/>
      <c r="R38" s="46"/>
      <c r="S38" s="46"/>
      <c r="T38" s="46"/>
      <c r="U38" s="46"/>
      <c r="V38" s="46"/>
    </row>
    <row r="39" spans="1:22" ht="16.5" customHeight="1">
      <c r="A39" s="25"/>
      <c r="B39" s="26"/>
      <c r="C39" s="27"/>
      <c r="D39" s="16"/>
      <c r="E39" s="16"/>
      <c r="F39" s="28"/>
      <c r="G39" s="28"/>
      <c r="H39" s="28"/>
      <c r="I39" s="28"/>
      <c r="J39" s="28"/>
      <c r="K39" s="16"/>
      <c r="L39" s="26"/>
      <c r="M39" s="15"/>
      <c r="N39" s="15"/>
      <c r="O39" s="15"/>
      <c r="P39" s="15"/>
      <c r="Q39" s="15"/>
      <c r="R39" s="15"/>
      <c r="S39" s="15"/>
      <c r="T39" s="15"/>
      <c r="U39" s="15"/>
      <c r="V39" s="15"/>
    </row>
    <row r="40" spans="1:22" ht="16.5" customHeight="1">
      <c r="A40" s="25"/>
      <c r="B40" s="26" t="s">
        <v>25</v>
      </c>
      <c r="C40" s="27"/>
      <c r="D40" s="16" t="s">
        <v>87</v>
      </c>
      <c r="E40" s="16"/>
      <c r="F40" s="28"/>
      <c r="G40" s="28"/>
      <c r="H40" s="28"/>
      <c r="I40" s="28"/>
      <c r="J40" s="28"/>
      <c r="K40" s="28"/>
      <c r="L40" s="28"/>
    </row>
    <row r="41" spans="1:22" ht="16.5" customHeight="1"/>
    <row r="42" spans="1:22" ht="16.5" customHeight="1">
      <c r="B42" s="26" t="s">
        <v>26</v>
      </c>
      <c r="D42" s="16" t="s">
        <v>27</v>
      </c>
    </row>
    <row r="43" spans="1:22" ht="16.5" customHeight="1">
      <c r="B43" s="26"/>
      <c r="D43" s="16"/>
    </row>
    <row r="44" spans="1:22" ht="16.5" customHeight="1">
      <c r="B44" s="26"/>
      <c r="D44" s="16"/>
    </row>
    <row r="45" spans="1:22" ht="16.5" customHeight="1">
      <c r="B45" s="26"/>
      <c r="D45" s="16"/>
    </row>
    <row r="46" spans="1:22" ht="16.5" customHeight="1">
      <c r="B46" s="26"/>
      <c r="D46" s="16"/>
    </row>
    <row r="47" spans="1:22" ht="16.5" customHeight="1">
      <c r="B47" s="26"/>
      <c r="D47" s="16"/>
    </row>
    <row r="48" spans="1:22" ht="16.5" customHeight="1">
      <c r="B48" s="26"/>
      <c r="D48" s="16"/>
    </row>
    <row r="49" spans="2:4" ht="16.5" customHeight="1">
      <c r="B49" s="26"/>
      <c r="D49" s="16"/>
    </row>
    <row r="50" spans="2:4" ht="16.5" customHeight="1">
      <c r="B50" s="26"/>
      <c r="D50" s="16"/>
    </row>
    <row r="51" spans="2:4" ht="16.5" customHeight="1">
      <c r="B51" s="26"/>
      <c r="D51" s="16"/>
    </row>
    <row r="52" spans="2:4" ht="16.5" customHeight="1">
      <c r="B52" s="26"/>
      <c r="D52" s="16"/>
    </row>
    <row r="53" spans="2:4" ht="16.5" customHeight="1">
      <c r="B53" s="26"/>
      <c r="D53" s="16"/>
    </row>
    <row r="54" spans="2:4" ht="16.5" customHeight="1">
      <c r="B54" s="26"/>
      <c r="D54" s="16"/>
    </row>
    <row r="55" spans="2:4" ht="16.5" customHeight="1">
      <c r="B55" s="26"/>
      <c r="D55" s="16"/>
    </row>
    <row r="56" spans="2:4" ht="16.5" customHeight="1">
      <c r="B56" s="26"/>
      <c r="D56" s="16"/>
    </row>
    <row r="57" spans="2:4" ht="16.5" customHeight="1">
      <c r="B57" s="26"/>
      <c r="D57" s="16"/>
    </row>
    <row r="58" spans="2:4" ht="16.5" customHeight="1">
      <c r="B58" s="26"/>
      <c r="D58" s="16"/>
    </row>
    <row r="59" spans="2:4" ht="16.5" customHeight="1">
      <c r="B59" s="26"/>
      <c r="D59" s="16"/>
    </row>
    <row r="60" spans="2:4" ht="16.5" customHeight="1">
      <c r="B60" s="26"/>
      <c r="D60" s="16"/>
    </row>
    <row r="61" spans="2:4" ht="16.5" customHeight="1">
      <c r="B61" s="26"/>
      <c r="D61" s="16"/>
    </row>
    <row r="62" spans="2:4" ht="16.5" customHeight="1">
      <c r="B62" s="26"/>
      <c r="D62" s="16"/>
    </row>
    <row r="63" spans="2:4" ht="16.5" customHeight="1">
      <c r="B63" s="26"/>
      <c r="D63" s="16"/>
    </row>
    <row r="64" spans="2:4" ht="16.5" customHeight="1">
      <c r="B64" s="26"/>
      <c r="D64" s="16"/>
    </row>
    <row r="65" spans="2:4" ht="16.5" customHeight="1">
      <c r="B65" s="26"/>
      <c r="D65" s="16"/>
    </row>
    <row r="66" spans="2:4" ht="16.5" customHeight="1">
      <c r="B66" s="26"/>
      <c r="D66" s="16"/>
    </row>
    <row r="67" spans="2:4" ht="16.5" customHeight="1">
      <c r="B67" s="26"/>
      <c r="D67" s="16"/>
    </row>
    <row r="68" spans="2:4" ht="16.5" customHeight="1">
      <c r="B68" s="26"/>
      <c r="D68" s="16"/>
    </row>
    <row r="69" spans="2:4" ht="16.5" customHeight="1">
      <c r="B69" s="26"/>
      <c r="D69" s="16"/>
    </row>
    <row r="70" spans="2:4" ht="16.5" customHeight="1">
      <c r="B70" s="26"/>
      <c r="D70" s="16"/>
    </row>
    <row r="71" spans="2:4" ht="16.5" customHeight="1">
      <c r="B71" s="26"/>
      <c r="D71" s="16"/>
    </row>
    <row r="72" spans="2:4" ht="16.5" customHeight="1">
      <c r="B72" s="26"/>
      <c r="D72" s="16"/>
    </row>
  </sheetData>
  <mergeCells count="2">
    <mergeCell ref="A2:J2"/>
    <mergeCell ref="A4:J4"/>
  </mergeCells>
  <phoneticPr fontId="2"/>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43" workbookViewId="0">
      <selection activeCell="L41" sqref="L41"/>
    </sheetView>
  </sheetViews>
  <sheetFormatPr defaultRowHeight="13.5"/>
  <cols>
    <col min="1" max="1" width="4" style="19" customWidth="1"/>
    <col min="2" max="2" width="7.625" customWidth="1"/>
    <col min="3" max="12" width="6.875" customWidth="1"/>
    <col min="255" max="255" width="4" customWidth="1"/>
    <col min="265" max="265" width="7.5" customWidth="1"/>
    <col min="266" max="266" width="9.25" customWidth="1"/>
    <col min="511" max="511" width="4" customWidth="1"/>
    <col min="521" max="521" width="7.5" customWidth="1"/>
    <col min="522" max="522" width="9.25" customWidth="1"/>
    <col min="767" max="767" width="4" customWidth="1"/>
    <col min="777" max="777" width="7.5" customWidth="1"/>
    <col min="778" max="778" width="9.25" customWidth="1"/>
    <col min="1023" max="1023" width="4" customWidth="1"/>
    <col min="1033" max="1033" width="7.5" customWidth="1"/>
    <col min="1034" max="1034" width="9.25" customWidth="1"/>
    <col min="1279" max="1279" width="4" customWidth="1"/>
    <col min="1289" max="1289" width="7.5" customWidth="1"/>
    <col min="1290" max="1290" width="9.25" customWidth="1"/>
    <col min="1535" max="1535" width="4" customWidth="1"/>
    <col min="1545" max="1545" width="7.5" customWidth="1"/>
    <col min="1546" max="1546" width="9.25" customWidth="1"/>
    <col min="1791" max="1791" width="4" customWidth="1"/>
    <col min="1801" max="1801" width="7.5" customWidth="1"/>
    <col min="1802" max="1802" width="9.25" customWidth="1"/>
    <col min="2047" max="2047" width="4" customWidth="1"/>
    <col min="2057" max="2057" width="7.5" customWidth="1"/>
    <col min="2058" max="2058" width="9.25" customWidth="1"/>
    <col min="2303" max="2303" width="4" customWidth="1"/>
    <col min="2313" max="2313" width="7.5" customWidth="1"/>
    <col min="2314" max="2314" width="9.25" customWidth="1"/>
    <col min="2559" max="2559" width="4" customWidth="1"/>
    <col min="2569" max="2569" width="7.5" customWidth="1"/>
    <col min="2570" max="2570" width="9.25" customWidth="1"/>
    <col min="2815" max="2815" width="4" customWidth="1"/>
    <col min="2825" max="2825" width="7.5" customWidth="1"/>
    <col min="2826" max="2826" width="9.25" customWidth="1"/>
    <col min="3071" max="3071" width="4" customWidth="1"/>
    <col min="3081" max="3081" width="7.5" customWidth="1"/>
    <col min="3082" max="3082" width="9.25" customWidth="1"/>
    <col min="3327" max="3327" width="4" customWidth="1"/>
    <col min="3337" max="3337" width="7.5" customWidth="1"/>
    <col min="3338" max="3338" width="9.25" customWidth="1"/>
    <col min="3583" max="3583" width="4" customWidth="1"/>
    <col min="3593" max="3593" width="7.5" customWidth="1"/>
    <col min="3594" max="3594" width="9.25" customWidth="1"/>
    <col min="3839" max="3839" width="4" customWidth="1"/>
    <col min="3849" max="3849" width="7.5" customWidth="1"/>
    <col min="3850" max="3850" width="9.25" customWidth="1"/>
    <col min="4095" max="4095" width="4" customWidth="1"/>
    <col min="4105" max="4105" width="7.5" customWidth="1"/>
    <col min="4106" max="4106" width="9.25" customWidth="1"/>
    <col min="4351" max="4351" width="4" customWidth="1"/>
    <col min="4361" max="4361" width="7.5" customWidth="1"/>
    <col min="4362" max="4362" width="9.25" customWidth="1"/>
    <col min="4607" max="4607" width="4" customWidth="1"/>
    <col min="4617" max="4617" width="7.5" customWidth="1"/>
    <col min="4618" max="4618" width="9.25" customWidth="1"/>
    <col min="4863" max="4863" width="4" customWidth="1"/>
    <col min="4873" max="4873" width="7.5" customWidth="1"/>
    <col min="4874" max="4874" width="9.25" customWidth="1"/>
    <col min="5119" max="5119" width="4" customWidth="1"/>
    <col min="5129" max="5129" width="7.5" customWidth="1"/>
    <col min="5130" max="5130" width="9.25" customWidth="1"/>
    <col min="5375" max="5375" width="4" customWidth="1"/>
    <col min="5385" max="5385" width="7.5" customWidth="1"/>
    <col min="5386" max="5386" width="9.25" customWidth="1"/>
    <col min="5631" max="5631" width="4" customWidth="1"/>
    <col min="5641" max="5641" width="7.5" customWidth="1"/>
    <col min="5642" max="5642" width="9.25" customWidth="1"/>
    <col min="5887" max="5887" width="4" customWidth="1"/>
    <col min="5897" max="5897" width="7.5" customWidth="1"/>
    <col min="5898" max="5898" width="9.25" customWidth="1"/>
    <col min="6143" max="6143" width="4" customWidth="1"/>
    <col min="6153" max="6153" width="7.5" customWidth="1"/>
    <col min="6154" max="6154" width="9.25" customWidth="1"/>
    <col min="6399" max="6399" width="4" customWidth="1"/>
    <col min="6409" max="6409" width="7.5" customWidth="1"/>
    <col min="6410" max="6410" width="9.25" customWidth="1"/>
    <col min="6655" max="6655" width="4" customWidth="1"/>
    <col min="6665" max="6665" width="7.5" customWidth="1"/>
    <col min="6666" max="6666" width="9.25" customWidth="1"/>
    <col min="6911" max="6911" width="4" customWidth="1"/>
    <col min="6921" max="6921" width="7.5" customWidth="1"/>
    <col min="6922" max="6922" width="9.25" customWidth="1"/>
    <col min="7167" max="7167" width="4" customWidth="1"/>
    <col min="7177" max="7177" width="7.5" customWidth="1"/>
    <col min="7178" max="7178" width="9.25" customWidth="1"/>
    <col min="7423" max="7423" width="4" customWidth="1"/>
    <col min="7433" max="7433" width="7.5" customWidth="1"/>
    <col min="7434" max="7434" width="9.25" customWidth="1"/>
    <col min="7679" max="7679" width="4" customWidth="1"/>
    <col min="7689" max="7689" width="7.5" customWidth="1"/>
    <col min="7690" max="7690" width="9.25" customWidth="1"/>
    <col min="7935" max="7935" width="4" customWidth="1"/>
    <col min="7945" max="7945" width="7.5" customWidth="1"/>
    <col min="7946" max="7946" width="9.25" customWidth="1"/>
    <col min="8191" max="8191" width="4" customWidth="1"/>
    <col min="8201" max="8201" width="7.5" customWidth="1"/>
    <col min="8202" max="8202" width="9.25" customWidth="1"/>
    <col min="8447" max="8447" width="4" customWidth="1"/>
    <col min="8457" max="8457" width="7.5" customWidth="1"/>
    <col min="8458" max="8458" width="9.25" customWidth="1"/>
    <col min="8703" max="8703" width="4" customWidth="1"/>
    <col min="8713" max="8713" width="7.5" customWidth="1"/>
    <col min="8714" max="8714" width="9.25" customWidth="1"/>
    <col min="8959" max="8959" width="4" customWidth="1"/>
    <col min="8969" max="8969" width="7.5" customWidth="1"/>
    <col min="8970" max="8970" width="9.25" customWidth="1"/>
    <col min="9215" max="9215" width="4" customWidth="1"/>
    <col min="9225" max="9225" width="7.5" customWidth="1"/>
    <col min="9226" max="9226" width="9.25" customWidth="1"/>
    <col min="9471" max="9471" width="4" customWidth="1"/>
    <col min="9481" max="9481" width="7.5" customWidth="1"/>
    <col min="9482" max="9482" width="9.25" customWidth="1"/>
    <col min="9727" max="9727" width="4" customWidth="1"/>
    <col min="9737" max="9737" width="7.5" customWidth="1"/>
    <col min="9738" max="9738" width="9.25" customWidth="1"/>
    <col min="9983" max="9983" width="4" customWidth="1"/>
    <col min="9993" max="9993" width="7.5" customWidth="1"/>
    <col min="9994" max="9994" width="9.25" customWidth="1"/>
    <col min="10239" max="10239" width="4" customWidth="1"/>
    <col min="10249" max="10249" width="7.5" customWidth="1"/>
    <col min="10250" max="10250" width="9.25" customWidth="1"/>
    <col min="10495" max="10495" width="4" customWidth="1"/>
    <col min="10505" max="10505" width="7.5" customWidth="1"/>
    <col min="10506" max="10506" width="9.25" customWidth="1"/>
    <col min="10751" max="10751" width="4" customWidth="1"/>
    <col min="10761" max="10761" width="7.5" customWidth="1"/>
    <col min="10762" max="10762" width="9.25" customWidth="1"/>
    <col min="11007" max="11007" width="4" customWidth="1"/>
    <col min="11017" max="11017" width="7.5" customWidth="1"/>
    <col min="11018" max="11018" width="9.25" customWidth="1"/>
    <col min="11263" max="11263" width="4" customWidth="1"/>
    <col min="11273" max="11273" width="7.5" customWidth="1"/>
    <col min="11274" max="11274" width="9.25" customWidth="1"/>
    <col min="11519" max="11519" width="4" customWidth="1"/>
    <col min="11529" max="11529" width="7.5" customWidth="1"/>
    <col min="11530" max="11530" width="9.25" customWidth="1"/>
    <col min="11775" max="11775" width="4" customWidth="1"/>
    <col min="11785" max="11785" width="7.5" customWidth="1"/>
    <col min="11786" max="11786" width="9.25" customWidth="1"/>
    <col min="12031" max="12031" width="4" customWidth="1"/>
    <col min="12041" max="12041" width="7.5" customWidth="1"/>
    <col min="12042" max="12042" width="9.25" customWidth="1"/>
    <col min="12287" max="12287" width="4" customWidth="1"/>
    <col min="12297" max="12297" width="7.5" customWidth="1"/>
    <col min="12298" max="12298" width="9.25" customWidth="1"/>
    <col min="12543" max="12543" width="4" customWidth="1"/>
    <col min="12553" max="12553" width="7.5" customWidth="1"/>
    <col min="12554" max="12554" width="9.25" customWidth="1"/>
    <col min="12799" max="12799" width="4" customWidth="1"/>
    <col min="12809" max="12809" width="7.5" customWidth="1"/>
    <col min="12810" max="12810" width="9.25" customWidth="1"/>
    <col min="13055" max="13055" width="4" customWidth="1"/>
    <col min="13065" max="13065" width="7.5" customWidth="1"/>
    <col min="13066" max="13066" width="9.25" customWidth="1"/>
    <col min="13311" max="13311" width="4" customWidth="1"/>
    <col min="13321" max="13321" width="7.5" customWidth="1"/>
    <col min="13322" max="13322" width="9.25" customWidth="1"/>
    <col min="13567" max="13567" width="4" customWidth="1"/>
    <col min="13577" max="13577" width="7.5" customWidth="1"/>
    <col min="13578" max="13578" width="9.25" customWidth="1"/>
    <col min="13823" max="13823" width="4" customWidth="1"/>
    <col min="13833" max="13833" width="7.5" customWidth="1"/>
    <col min="13834" max="13834" width="9.25" customWidth="1"/>
    <col min="14079" max="14079" width="4" customWidth="1"/>
    <col min="14089" max="14089" width="7.5" customWidth="1"/>
    <col min="14090" max="14090" width="9.25" customWidth="1"/>
    <col min="14335" max="14335" width="4" customWidth="1"/>
    <col min="14345" max="14345" width="7.5" customWidth="1"/>
    <col min="14346" max="14346" width="9.25" customWidth="1"/>
    <col min="14591" max="14591" width="4" customWidth="1"/>
    <col min="14601" max="14601" width="7.5" customWidth="1"/>
    <col min="14602" max="14602" width="9.25" customWidth="1"/>
    <col min="14847" max="14847" width="4" customWidth="1"/>
    <col min="14857" max="14857" width="7.5" customWidth="1"/>
    <col min="14858" max="14858" width="9.25" customWidth="1"/>
    <col min="15103" max="15103" width="4" customWidth="1"/>
    <col min="15113" max="15113" width="7.5" customWidth="1"/>
    <col min="15114" max="15114" width="9.25" customWidth="1"/>
    <col min="15359" max="15359" width="4" customWidth="1"/>
    <col min="15369" max="15369" width="7.5" customWidth="1"/>
    <col min="15370" max="15370" width="9.25" customWidth="1"/>
    <col min="15615" max="15615" width="4" customWidth="1"/>
    <col min="15625" max="15625" width="7.5" customWidth="1"/>
    <col min="15626" max="15626" width="9.25" customWidth="1"/>
    <col min="15871" max="15871" width="4" customWidth="1"/>
    <col min="15881" max="15881" width="7.5" customWidth="1"/>
    <col min="15882" max="15882" width="9.25" customWidth="1"/>
    <col min="16127" max="16127" width="4" customWidth="1"/>
    <col min="16137" max="16137" width="7.5" customWidth="1"/>
    <col min="16138" max="16138" width="9.25" customWidth="1"/>
  </cols>
  <sheetData>
    <row r="1" spans="2:12" ht="21">
      <c r="B1" s="36" t="s">
        <v>32</v>
      </c>
    </row>
    <row r="2" spans="2:12" ht="15" customHeight="1">
      <c r="B2" s="36"/>
    </row>
    <row r="3" spans="2:12" ht="19.5" customHeight="1">
      <c r="B3" s="47" t="s">
        <v>38</v>
      </c>
      <c r="G3" s="47" t="s">
        <v>40</v>
      </c>
    </row>
    <row r="4" spans="2:12" ht="18.75" customHeight="1">
      <c r="B4" s="37"/>
      <c r="C4" s="133" t="s">
        <v>41</v>
      </c>
      <c r="D4" s="133"/>
      <c r="E4" s="133" t="s">
        <v>94</v>
      </c>
      <c r="F4" s="133"/>
      <c r="G4" s="133" t="s">
        <v>33</v>
      </c>
      <c r="H4" s="133"/>
      <c r="I4" s="133" t="s">
        <v>92</v>
      </c>
      <c r="J4" s="133"/>
      <c r="K4" s="133" t="s">
        <v>93</v>
      </c>
      <c r="L4" s="133"/>
    </row>
    <row r="5" spans="2:12" ht="18.75" customHeight="1">
      <c r="B5" s="38">
        <v>1</v>
      </c>
      <c r="C5" s="132" t="s">
        <v>96</v>
      </c>
      <c r="D5" s="132"/>
      <c r="E5" s="132" t="s">
        <v>110</v>
      </c>
      <c r="F5" s="132"/>
      <c r="G5" s="132" t="s">
        <v>112</v>
      </c>
      <c r="H5" s="132"/>
      <c r="I5" s="132" t="s">
        <v>117</v>
      </c>
      <c r="J5" s="132"/>
      <c r="K5" s="132" t="s">
        <v>120</v>
      </c>
      <c r="L5" s="132"/>
    </row>
    <row r="6" spans="2:12" ht="18.75" customHeight="1">
      <c r="B6" s="38">
        <v>2</v>
      </c>
      <c r="C6" s="132" t="s">
        <v>43</v>
      </c>
      <c r="D6" s="132"/>
      <c r="E6" s="132" t="s">
        <v>39</v>
      </c>
      <c r="F6" s="132"/>
      <c r="G6" s="132" t="s">
        <v>113</v>
      </c>
      <c r="H6" s="132"/>
      <c r="I6" s="132" t="s">
        <v>118</v>
      </c>
      <c r="J6" s="132"/>
      <c r="K6" s="132" t="s">
        <v>121</v>
      </c>
      <c r="L6" s="132"/>
    </row>
    <row r="7" spans="2:12" ht="18.75" customHeight="1">
      <c r="B7" s="38">
        <v>3</v>
      </c>
      <c r="C7" s="132" t="s">
        <v>99</v>
      </c>
      <c r="D7" s="132"/>
      <c r="E7" s="132"/>
      <c r="F7" s="132"/>
      <c r="G7" s="132" t="s">
        <v>107</v>
      </c>
      <c r="H7" s="132"/>
      <c r="I7" s="132" t="s">
        <v>103</v>
      </c>
      <c r="J7" s="132"/>
      <c r="K7" s="132" t="s">
        <v>122</v>
      </c>
      <c r="L7" s="132"/>
    </row>
    <row r="8" spans="2:12" ht="18.75" customHeight="1">
      <c r="B8" s="38">
        <v>4</v>
      </c>
      <c r="C8" s="132" t="s">
        <v>101</v>
      </c>
      <c r="D8" s="132"/>
      <c r="E8" s="132"/>
      <c r="F8" s="132"/>
      <c r="G8" s="132" t="s">
        <v>42</v>
      </c>
      <c r="H8" s="132"/>
      <c r="I8" s="132" t="s">
        <v>119</v>
      </c>
      <c r="J8" s="132"/>
      <c r="K8" s="132" t="s">
        <v>44</v>
      </c>
      <c r="L8" s="132"/>
    </row>
    <row r="9" spans="2:12" ht="19.5" customHeight="1">
      <c r="B9" s="38">
        <v>5</v>
      </c>
      <c r="C9" s="132" t="s">
        <v>103</v>
      </c>
      <c r="D9" s="132"/>
      <c r="E9" s="132"/>
      <c r="F9" s="132"/>
      <c r="G9" s="132" t="s">
        <v>114</v>
      </c>
      <c r="H9" s="132"/>
      <c r="I9" s="133"/>
      <c r="J9" s="133"/>
      <c r="K9" s="132" t="s">
        <v>123</v>
      </c>
      <c r="L9" s="132"/>
    </row>
    <row r="10" spans="2:12" ht="18.75" customHeight="1">
      <c r="B10" s="38">
        <v>6</v>
      </c>
      <c r="C10" s="132" t="s">
        <v>105</v>
      </c>
      <c r="D10" s="132"/>
      <c r="E10" s="132"/>
      <c r="F10" s="132"/>
      <c r="G10" s="132" t="s">
        <v>115</v>
      </c>
      <c r="H10" s="132"/>
      <c r="I10" s="133"/>
      <c r="J10" s="133"/>
      <c r="K10" s="132" t="s">
        <v>124</v>
      </c>
      <c r="L10" s="132"/>
    </row>
    <row r="11" spans="2:12" ht="18.75" customHeight="1">
      <c r="B11" s="38">
        <v>7</v>
      </c>
      <c r="C11" s="132" t="s">
        <v>107</v>
      </c>
      <c r="D11" s="132"/>
      <c r="E11" s="132"/>
      <c r="F11" s="132"/>
      <c r="G11" s="133" t="s">
        <v>116</v>
      </c>
      <c r="H11" s="133"/>
      <c r="I11" s="133"/>
      <c r="J11" s="133"/>
      <c r="K11" s="132" t="s">
        <v>125</v>
      </c>
      <c r="L11" s="132"/>
    </row>
    <row r="12" spans="2:12" ht="18.75" customHeight="1">
      <c r="B12" s="38">
        <v>8</v>
      </c>
      <c r="C12" s="132" t="s">
        <v>42</v>
      </c>
      <c r="D12" s="132"/>
      <c r="E12" s="132"/>
      <c r="F12" s="132"/>
      <c r="G12" s="132"/>
      <c r="H12" s="132"/>
      <c r="I12" s="133"/>
      <c r="J12" s="133"/>
      <c r="K12" s="132" t="s">
        <v>126</v>
      </c>
      <c r="L12" s="132"/>
    </row>
    <row r="13" spans="2:12" ht="18.75" customHeight="1">
      <c r="B13" s="38">
        <v>9</v>
      </c>
      <c r="C13" s="132"/>
      <c r="D13" s="132"/>
      <c r="E13" s="132"/>
      <c r="F13" s="132"/>
      <c r="G13" s="132"/>
      <c r="H13" s="132"/>
      <c r="I13" s="133"/>
      <c r="J13" s="133"/>
      <c r="K13" s="132" t="s">
        <v>127</v>
      </c>
      <c r="L13" s="132"/>
    </row>
    <row r="14" spans="2:12" ht="18.75" customHeight="1"/>
    <row r="15" spans="2:12" ht="18.75" customHeight="1">
      <c r="B15" s="17"/>
      <c r="C15" s="17"/>
      <c r="D15" s="17"/>
      <c r="E15" s="48"/>
      <c r="F15" s="48"/>
      <c r="G15" s="17"/>
      <c r="H15" s="17"/>
      <c r="I15" s="17"/>
      <c r="J15" s="17"/>
    </row>
    <row r="16" spans="2:12" ht="24">
      <c r="B16" s="20" t="s">
        <v>31</v>
      </c>
      <c r="C16" s="21"/>
      <c r="D16" s="21"/>
      <c r="E16" s="21"/>
      <c r="F16" s="21"/>
      <c r="G16" s="21"/>
      <c r="H16" s="21"/>
      <c r="I16" s="21"/>
      <c r="J16" s="21"/>
    </row>
    <row r="17" spans="1:10" ht="20.25" customHeight="1">
      <c r="A17" s="49" t="s">
        <v>45</v>
      </c>
      <c r="B17" s="50" t="s">
        <v>46</v>
      </c>
      <c r="C17" s="51"/>
      <c r="D17" s="51"/>
      <c r="E17" s="51"/>
      <c r="F17" s="51"/>
      <c r="G17" s="51"/>
      <c r="H17" s="51"/>
      <c r="I17" s="52"/>
      <c r="J17" s="21"/>
    </row>
    <row r="18" spans="1:10" ht="20.25" customHeight="1">
      <c r="A18" s="49" t="s">
        <v>45</v>
      </c>
      <c r="B18" s="50" t="s">
        <v>47</v>
      </c>
      <c r="C18" s="51"/>
      <c r="D18" s="51"/>
      <c r="E18" s="51"/>
      <c r="F18" s="51"/>
      <c r="G18" s="51"/>
      <c r="H18" s="51"/>
      <c r="I18" s="52"/>
      <c r="J18" s="21"/>
    </row>
    <row r="19" spans="1:10" ht="20.25" customHeight="1">
      <c r="A19" s="49" t="s">
        <v>45</v>
      </c>
      <c r="B19" s="50" t="s">
        <v>129</v>
      </c>
      <c r="C19" s="51"/>
      <c r="D19" s="51"/>
      <c r="E19" s="51"/>
      <c r="F19" s="51"/>
      <c r="G19" s="51"/>
      <c r="H19" s="51"/>
      <c r="I19" s="52"/>
      <c r="J19" s="21"/>
    </row>
    <row r="20" spans="1:10" ht="20.25" customHeight="1">
      <c r="A20" s="49" t="s">
        <v>45</v>
      </c>
      <c r="B20" s="50" t="s">
        <v>128</v>
      </c>
      <c r="C20" s="51"/>
      <c r="D20" s="51"/>
      <c r="E20" s="51"/>
      <c r="F20" s="51"/>
      <c r="G20" s="51"/>
      <c r="H20" s="51"/>
      <c r="I20" s="52"/>
      <c r="J20" s="21"/>
    </row>
    <row r="21" spans="1:10" ht="20.25" customHeight="1">
      <c r="A21" s="49" t="s">
        <v>45</v>
      </c>
      <c r="B21" s="50" t="s">
        <v>48</v>
      </c>
      <c r="C21" s="51"/>
      <c r="D21" s="51"/>
      <c r="E21" s="51"/>
      <c r="F21" s="51"/>
      <c r="G21" s="51"/>
      <c r="H21" s="51"/>
      <c r="I21" s="52"/>
      <c r="J21" s="21"/>
    </row>
    <row r="22" spans="1:10" ht="20.25" customHeight="1">
      <c r="A22" s="49" t="s">
        <v>45</v>
      </c>
      <c r="B22" s="53" t="s">
        <v>49</v>
      </c>
      <c r="C22" s="51"/>
      <c r="D22" s="51"/>
      <c r="E22" s="51"/>
      <c r="F22" s="51"/>
      <c r="G22" s="51"/>
      <c r="H22" s="51"/>
      <c r="I22" s="52"/>
      <c r="J22" s="21"/>
    </row>
    <row r="23" spans="1:10" ht="20.25" customHeight="1">
      <c r="B23" s="21"/>
      <c r="C23" s="21"/>
      <c r="D23" s="21"/>
      <c r="E23" s="21"/>
      <c r="F23" s="21"/>
      <c r="G23" s="21"/>
      <c r="H23" s="21"/>
      <c r="I23" s="21"/>
      <c r="J23" s="21"/>
    </row>
    <row r="24" spans="1:10" ht="29.25" customHeight="1">
      <c r="B24" s="21"/>
      <c r="C24" s="21"/>
      <c r="D24" s="21"/>
      <c r="E24" s="140" t="s">
        <v>20</v>
      </c>
      <c r="F24" s="140"/>
      <c r="G24" s="140"/>
      <c r="H24" s="21"/>
      <c r="I24" s="21"/>
    </row>
    <row r="25" spans="1:10">
      <c r="B25" s="21"/>
      <c r="C25" s="21"/>
      <c r="D25" s="21"/>
      <c r="E25" s="21"/>
      <c r="F25" s="21"/>
      <c r="G25" s="22"/>
      <c r="H25" s="21"/>
      <c r="I25" s="21"/>
      <c r="J25" s="21"/>
    </row>
    <row r="26" spans="1:10">
      <c r="B26" s="145"/>
      <c r="C26" s="40"/>
      <c r="D26" s="31"/>
      <c r="E26" s="31"/>
      <c r="F26" s="31"/>
      <c r="H26" s="31"/>
      <c r="I26" s="31"/>
      <c r="J26" s="54"/>
    </row>
    <row r="27" spans="1:10">
      <c r="B27" s="145"/>
      <c r="C27" s="33"/>
      <c r="D27" s="103" t="s">
        <v>90</v>
      </c>
      <c r="E27" s="104" t="s">
        <v>52</v>
      </c>
      <c r="F27" s="105"/>
      <c r="G27" s="105"/>
      <c r="H27" s="103" t="s">
        <v>88</v>
      </c>
      <c r="I27" s="104" t="s">
        <v>53</v>
      </c>
      <c r="J27" s="32"/>
    </row>
    <row r="28" spans="1:10">
      <c r="C28" s="33"/>
      <c r="D28" s="138" t="s">
        <v>41</v>
      </c>
      <c r="E28" s="139"/>
      <c r="F28" s="105"/>
      <c r="G28" s="105"/>
      <c r="H28" s="138" t="s">
        <v>41</v>
      </c>
      <c r="I28" s="139"/>
      <c r="J28" s="32"/>
    </row>
    <row r="29" spans="1:10">
      <c r="C29" s="33"/>
      <c r="D29" s="136" t="s">
        <v>94</v>
      </c>
      <c r="E29" s="137"/>
      <c r="F29" s="105"/>
      <c r="G29" s="105"/>
      <c r="H29" s="136" t="s">
        <v>94</v>
      </c>
      <c r="I29" s="137"/>
      <c r="J29" s="32"/>
    </row>
    <row r="30" spans="1:10">
      <c r="C30" s="33"/>
      <c r="D30" s="134" t="s">
        <v>33</v>
      </c>
      <c r="E30" s="135"/>
      <c r="F30" s="105"/>
      <c r="G30" s="105"/>
      <c r="H30" s="141" t="s">
        <v>91</v>
      </c>
      <c r="I30" s="135"/>
      <c r="J30" s="32"/>
    </row>
    <row r="31" spans="1:10">
      <c r="C31" s="33"/>
      <c r="D31" s="136"/>
      <c r="E31" s="137"/>
      <c r="F31" s="105"/>
      <c r="G31" s="105"/>
      <c r="H31" s="136"/>
      <c r="I31" s="137"/>
      <c r="J31" s="32"/>
    </row>
    <row r="32" spans="1:10">
      <c r="C32" s="33"/>
      <c r="D32" s="105"/>
      <c r="E32" s="105"/>
      <c r="F32" s="105"/>
      <c r="G32" s="105"/>
      <c r="H32" s="105"/>
      <c r="I32" s="105"/>
      <c r="J32" s="32"/>
    </row>
    <row r="33" spans="2:10">
      <c r="C33" s="33"/>
      <c r="D33" s="105"/>
      <c r="E33" s="105"/>
      <c r="F33" s="105"/>
      <c r="G33" s="105"/>
      <c r="H33" s="105"/>
      <c r="I33" s="105"/>
      <c r="J33" s="32"/>
    </row>
    <row r="34" spans="2:10">
      <c r="C34" s="33"/>
      <c r="D34" s="103" t="s">
        <v>89</v>
      </c>
      <c r="E34" s="104" t="s">
        <v>53</v>
      </c>
      <c r="F34" s="106"/>
      <c r="G34" s="105"/>
      <c r="H34" s="103" t="s">
        <v>54</v>
      </c>
      <c r="I34" s="104" t="s">
        <v>52</v>
      </c>
      <c r="J34" s="32"/>
    </row>
    <row r="35" spans="2:10">
      <c r="C35" s="33"/>
      <c r="D35" s="138" t="s">
        <v>41</v>
      </c>
      <c r="E35" s="139"/>
      <c r="F35" s="105"/>
      <c r="G35" s="105"/>
      <c r="H35" s="138" t="s">
        <v>41</v>
      </c>
      <c r="I35" s="139"/>
      <c r="J35" s="32"/>
    </row>
    <row r="36" spans="2:10">
      <c r="B36" s="145" t="s">
        <v>28</v>
      </c>
      <c r="D36" s="136" t="s">
        <v>94</v>
      </c>
      <c r="E36" s="137"/>
      <c r="F36" s="105"/>
      <c r="G36" s="105"/>
      <c r="H36" s="136" t="s">
        <v>94</v>
      </c>
      <c r="I36" s="137"/>
      <c r="J36" s="32"/>
    </row>
    <row r="37" spans="2:10">
      <c r="B37" s="145"/>
      <c r="D37" s="134" t="s">
        <v>33</v>
      </c>
      <c r="E37" s="135"/>
      <c r="F37" s="105"/>
      <c r="G37" s="105"/>
      <c r="H37" s="141" t="s">
        <v>91</v>
      </c>
      <c r="I37" s="135"/>
      <c r="J37" s="32"/>
    </row>
    <row r="38" spans="2:10">
      <c r="B38" s="17"/>
      <c r="C38" s="18"/>
      <c r="D38" s="136"/>
      <c r="E38" s="137"/>
      <c r="F38" s="105"/>
      <c r="G38" s="105"/>
      <c r="H38" s="136"/>
      <c r="I38" s="137"/>
      <c r="J38" s="32"/>
    </row>
    <row r="39" spans="2:10">
      <c r="B39" s="17"/>
      <c r="C39" s="18"/>
      <c r="D39" s="105"/>
      <c r="E39" s="105"/>
      <c r="F39" s="105"/>
      <c r="G39" s="105"/>
      <c r="H39" s="105"/>
      <c r="I39" s="106"/>
      <c r="J39" s="41"/>
    </row>
    <row r="40" spans="2:10">
      <c r="C40" s="33"/>
      <c r="D40" s="105"/>
      <c r="E40" s="105"/>
      <c r="F40" s="105"/>
      <c r="G40" s="105"/>
      <c r="H40" s="105"/>
      <c r="I40" s="105"/>
      <c r="J40" s="32"/>
    </row>
    <row r="41" spans="2:10">
      <c r="C41" s="33"/>
      <c r="D41" s="103" t="s">
        <v>51</v>
      </c>
      <c r="E41" s="104" t="s">
        <v>52</v>
      </c>
      <c r="F41" s="105"/>
      <c r="G41" s="105"/>
      <c r="H41" s="103" t="s">
        <v>50</v>
      </c>
      <c r="I41" s="104" t="s">
        <v>53</v>
      </c>
      <c r="J41" s="32"/>
    </row>
    <row r="42" spans="2:10">
      <c r="B42" s="142" t="s">
        <v>29</v>
      </c>
      <c r="C42" s="33"/>
      <c r="D42" s="138"/>
      <c r="E42" s="139"/>
      <c r="F42" s="105"/>
      <c r="G42" s="105"/>
      <c r="H42" s="138"/>
      <c r="I42" s="139"/>
      <c r="J42" s="32"/>
    </row>
    <row r="43" spans="2:10">
      <c r="B43" s="143"/>
      <c r="C43" s="33"/>
      <c r="D43" s="136"/>
      <c r="E43" s="137"/>
      <c r="F43" s="105"/>
      <c r="G43" s="105"/>
      <c r="H43" s="136"/>
      <c r="I43" s="137"/>
      <c r="J43" s="32"/>
    </row>
    <row r="44" spans="2:10">
      <c r="B44" s="143"/>
      <c r="C44" s="33"/>
      <c r="D44" s="134" t="s">
        <v>92</v>
      </c>
      <c r="E44" s="135"/>
      <c r="F44" s="105"/>
      <c r="G44" s="105"/>
      <c r="H44" s="141" t="s">
        <v>93</v>
      </c>
      <c r="I44" s="135"/>
      <c r="J44" s="32"/>
    </row>
    <row r="45" spans="2:10">
      <c r="B45" s="143"/>
      <c r="C45" s="33"/>
      <c r="D45" s="136"/>
      <c r="E45" s="137"/>
      <c r="F45" s="105"/>
      <c r="G45" s="105"/>
      <c r="H45" s="136"/>
      <c r="I45" s="137"/>
      <c r="J45" s="32"/>
    </row>
    <row r="46" spans="2:10">
      <c r="B46" s="144"/>
      <c r="C46" s="38" t="s">
        <v>30</v>
      </c>
      <c r="D46" s="35"/>
      <c r="E46" s="35"/>
      <c r="F46" s="35"/>
      <c r="G46" s="35"/>
      <c r="H46" s="35"/>
      <c r="I46" s="35"/>
      <c r="J46" s="55"/>
    </row>
  </sheetData>
  <mergeCells count="72">
    <mergeCell ref="H44:I45"/>
    <mergeCell ref="H35:I35"/>
    <mergeCell ref="H36:I36"/>
    <mergeCell ref="H37:I38"/>
    <mergeCell ref="H42:I42"/>
    <mergeCell ref="H43:I43"/>
    <mergeCell ref="G8:H8"/>
    <mergeCell ref="I8:J8"/>
    <mergeCell ref="K8:L8"/>
    <mergeCell ref="G9:H9"/>
    <mergeCell ref="I9:J9"/>
    <mergeCell ref="K9:L9"/>
    <mergeCell ref="G6:H6"/>
    <mergeCell ref="I6:J6"/>
    <mergeCell ref="K6:L6"/>
    <mergeCell ref="G7:H7"/>
    <mergeCell ref="I7:J7"/>
    <mergeCell ref="K7:L7"/>
    <mergeCell ref="G4:H4"/>
    <mergeCell ref="I4:J4"/>
    <mergeCell ref="K4:L4"/>
    <mergeCell ref="G5:H5"/>
    <mergeCell ref="I5:J5"/>
    <mergeCell ref="K5:L5"/>
    <mergeCell ref="C7:D7"/>
    <mergeCell ref="B42:B46"/>
    <mergeCell ref="B36:B37"/>
    <mergeCell ref="B26:B27"/>
    <mergeCell ref="E7:F7"/>
    <mergeCell ref="C8:D8"/>
    <mergeCell ref="E8:F8"/>
    <mergeCell ref="D28:E28"/>
    <mergeCell ref="D29:E29"/>
    <mergeCell ref="D30:E31"/>
    <mergeCell ref="D44:E45"/>
    <mergeCell ref="C9:D9"/>
    <mergeCell ref="C10:D10"/>
    <mergeCell ref="C11:D11"/>
    <mergeCell ref="C12:D12"/>
    <mergeCell ref="C13:D13"/>
    <mergeCell ref="C4:D4"/>
    <mergeCell ref="E4:F4"/>
    <mergeCell ref="C6:D6"/>
    <mergeCell ref="E6:F6"/>
    <mergeCell ref="C5:D5"/>
    <mergeCell ref="E5:F5"/>
    <mergeCell ref="E9:F9"/>
    <mergeCell ref="E10:F10"/>
    <mergeCell ref="E12:F12"/>
    <mergeCell ref="D35:E35"/>
    <mergeCell ref="D36:E36"/>
    <mergeCell ref="D37:E38"/>
    <mergeCell ref="D42:E42"/>
    <mergeCell ref="D43:E43"/>
    <mergeCell ref="E24:G24"/>
    <mergeCell ref="G10:H10"/>
    <mergeCell ref="G12:H12"/>
    <mergeCell ref="H28:I28"/>
    <mergeCell ref="H29:I29"/>
    <mergeCell ref="H30:I31"/>
    <mergeCell ref="I10:J10"/>
    <mergeCell ref="I12:J12"/>
    <mergeCell ref="K10:L10"/>
    <mergeCell ref="E11:F11"/>
    <mergeCell ref="G11:H11"/>
    <mergeCell ref="I11:J11"/>
    <mergeCell ref="K11:L11"/>
    <mergeCell ref="K12:L12"/>
    <mergeCell ref="E13:F13"/>
    <mergeCell ref="G13:H13"/>
    <mergeCell ref="I13:J13"/>
    <mergeCell ref="K13:L13"/>
  </mergeCells>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92B1-8F5B-4176-9666-BAC5C5BAF04F}">
  <sheetPr>
    <pageSetUpPr fitToPage="1"/>
  </sheetPr>
  <dimension ref="A1:AW82"/>
  <sheetViews>
    <sheetView topLeftCell="A69" zoomScale="98" zoomScaleNormal="98" workbookViewId="0">
      <selection activeCell="Z80" sqref="Z80"/>
    </sheetView>
  </sheetViews>
  <sheetFormatPr defaultRowHeight="13.5"/>
  <cols>
    <col min="1" max="41" width="3" customWidth="1"/>
    <col min="42" max="43" width="2.75" customWidth="1"/>
    <col min="44" max="47" width="3.25" customWidth="1"/>
    <col min="48" max="72" width="2.75" customWidth="1"/>
  </cols>
  <sheetData>
    <row r="1" spans="1:49" ht="25.5">
      <c r="A1" s="257" t="s">
        <v>130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39"/>
      <c r="AW1" s="39"/>
    </row>
    <row r="2" spans="1:49" ht="25.5">
      <c r="A2" s="257" t="s">
        <v>35</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39"/>
      <c r="AW2" s="39"/>
    </row>
    <row r="3" spans="1:49" ht="18.7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49" ht="25.5">
      <c r="A4" s="257" t="s">
        <v>131</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row>
    <row r="6" spans="1:49" s="59" customFormat="1" ht="18.75" customHeight="1" thickBot="1">
      <c r="A6" s="62" t="s">
        <v>132</v>
      </c>
      <c r="B6" s="63"/>
      <c r="C6" s="63"/>
      <c r="D6" s="63"/>
      <c r="E6" s="63"/>
      <c r="F6" s="63"/>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row>
    <row r="7" spans="1:49" s="63" customFormat="1" ht="15" customHeight="1">
      <c r="A7" s="242"/>
      <c r="B7" s="243"/>
      <c r="C7" s="243"/>
      <c r="D7" s="243"/>
      <c r="E7" s="243"/>
      <c r="F7" s="244"/>
      <c r="G7" s="245">
        <f>A10</f>
        <v>1</v>
      </c>
      <c r="H7" s="246"/>
      <c r="I7" s="246"/>
      <c r="J7" s="246"/>
      <c r="K7" s="246"/>
      <c r="L7" s="247"/>
      <c r="M7" s="245">
        <f>A13</f>
        <v>2</v>
      </c>
      <c r="N7" s="246"/>
      <c r="O7" s="246"/>
      <c r="P7" s="246"/>
      <c r="Q7" s="246"/>
      <c r="R7" s="247"/>
      <c r="S7" s="245">
        <f>A16</f>
        <v>3</v>
      </c>
      <c r="T7" s="246"/>
      <c r="U7" s="246"/>
      <c r="V7" s="246"/>
      <c r="W7" s="246"/>
      <c r="X7" s="247"/>
      <c r="Y7" s="245">
        <f>A19</f>
        <v>4</v>
      </c>
      <c r="Z7" s="246"/>
      <c r="AA7" s="246"/>
      <c r="AB7" s="246"/>
      <c r="AC7" s="246"/>
      <c r="AD7" s="247"/>
      <c r="AE7" s="245">
        <f>A22</f>
        <v>5</v>
      </c>
      <c r="AF7" s="246"/>
      <c r="AG7" s="246"/>
      <c r="AH7" s="246"/>
      <c r="AI7" s="246"/>
      <c r="AJ7" s="248"/>
      <c r="AK7" s="249" t="s">
        <v>74</v>
      </c>
      <c r="AL7" s="252" t="s">
        <v>1</v>
      </c>
      <c r="AM7" s="65" t="s">
        <v>2</v>
      </c>
      <c r="AN7" s="65" t="s">
        <v>3</v>
      </c>
      <c r="AO7" s="255" t="s">
        <v>2</v>
      </c>
      <c r="AP7" s="256"/>
      <c r="AQ7" s="207" t="s">
        <v>4</v>
      </c>
      <c r="AR7" s="207" t="s">
        <v>5</v>
      </c>
      <c r="AS7" s="210" t="s">
        <v>6</v>
      </c>
      <c r="AT7" s="211"/>
      <c r="AU7" s="216" t="s">
        <v>7</v>
      </c>
    </row>
    <row r="8" spans="1:49" s="63" customFormat="1" ht="15" customHeight="1">
      <c r="A8" s="218"/>
      <c r="B8" s="219"/>
      <c r="C8" s="219"/>
      <c r="D8" s="219"/>
      <c r="E8" s="219"/>
      <c r="F8" s="220"/>
      <c r="G8" s="221" t="str">
        <f>IF(A11=""," ",A11)</f>
        <v>Ａｍｂｉｔｉｏｕｓ</v>
      </c>
      <c r="H8" s="222"/>
      <c r="I8" s="222"/>
      <c r="J8" s="222"/>
      <c r="K8" s="222"/>
      <c r="L8" s="223"/>
      <c r="M8" s="227" t="str">
        <f>IF(A14=""," ",A14)</f>
        <v>アップルズ</v>
      </c>
      <c r="N8" s="228"/>
      <c r="O8" s="228"/>
      <c r="P8" s="228"/>
      <c r="Q8" s="228"/>
      <c r="R8" s="229"/>
      <c r="S8" s="221" t="str">
        <f>IF(A17=""," ",A17)</f>
        <v>ＭＧ</v>
      </c>
      <c r="T8" s="222"/>
      <c r="U8" s="222"/>
      <c r="V8" s="222"/>
      <c r="W8" s="222"/>
      <c r="X8" s="223"/>
      <c r="Y8" s="221" t="str">
        <f>IF(A20=""," ",A20)</f>
        <v>Ｃｏｌｏｒｓ</v>
      </c>
      <c r="Z8" s="222"/>
      <c r="AA8" s="222"/>
      <c r="AB8" s="222"/>
      <c r="AC8" s="222"/>
      <c r="AD8" s="223"/>
      <c r="AE8" s="221" t="str">
        <f>IF(A23=""," ",A23)</f>
        <v>Ｒｉｎｇ</v>
      </c>
      <c r="AF8" s="222"/>
      <c r="AG8" s="222"/>
      <c r="AH8" s="222"/>
      <c r="AI8" s="222"/>
      <c r="AJ8" s="233"/>
      <c r="AK8" s="250"/>
      <c r="AL8" s="253"/>
      <c r="AM8" s="66"/>
      <c r="AN8" s="66"/>
      <c r="AO8" s="235" t="s">
        <v>3</v>
      </c>
      <c r="AP8" s="236"/>
      <c r="AQ8" s="208"/>
      <c r="AR8" s="208"/>
      <c r="AS8" s="212"/>
      <c r="AT8" s="213"/>
      <c r="AU8" s="217"/>
    </row>
    <row r="9" spans="1:49" s="63" customFormat="1" ht="14.25" thickBot="1">
      <c r="A9" s="237"/>
      <c r="B9" s="238"/>
      <c r="C9" s="238"/>
      <c r="D9" s="238"/>
      <c r="E9" s="238"/>
      <c r="F9" s="239"/>
      <c r="G9" s="224"/>
      <c r="H9" s="225"/>
      <c r="I9" s="225"/>
      <c r="J9" s="225"/>
      <c r="K9" s="225"/>
      <c r="L9" s="226"/>
      <c r="M9" s="230"/>
      <c r="N9" s="231"/>
      <c r="O9" s="231"/>
      <c r="P9" s="231"/>
      <c r="Q9" s="231"/>
      <c r="R9" s="232"/>
      <c r="S9" s="224"/>
      <c r="T9" s="225"/>
      <c r="U9" s="225"/>
      <c r="V9" s="225"/>
      <c r="W9" s="225"/>
      <c r="X9" s="226"/>
      <c r="Y9" s="224"/>
      <c r="Z9" s="225"/>
      <c r="AA9" s="225"/>
      <c r="AB9" s="225"/>
      <c r="AC9" s="225"/>
      <c r="AD9" s="226"/>
      <c r="AE9" s="224"/>
      <c r="AF9" s="225"/>
      <c r="AG9" s="225"/>
      <c r="AH9" s="225"/>
      <c r="AI9" s="225"/>
      <c r="AJ9" s="234"/>
      <c r="AK9" s="251"/>
      <c r="AL9" s="254"/>
      <c r="AM9" s="67" t="s">
        <v>8</v>
      </c>
      <c r="AN9" s="67" t="s">
        <v>8</v>
      </c>
      <c r="AO9" s="240" t="s">
        <v>9</v>
      </c>
      <c r="AP9" s="241"/>
      <c r="AQ9" s="209"/>
      <c r="AR9" s="209"/>
      <c r="AS9" s="214"/>
      <c r="AT9" s="215"/>
      <c r="AU9" s="217"/>
    </row>
    <row r="10" spans="1:49" s="63" customFormat="1" ht="15" customHeight="1">
      <c r="A10" s="175">
        <v>1</v>
      </c>
      <c r="B10" s="176"/>
      <c r="C10" s="176"/>
      <c r="D10" s="176"/>
      <c r="E10" s="176"/>
      <c r="F10" s="177"/>
      <c r="G10" s="204"/>
      <c r="H10" s="179"/>
      <c r="I10" s="179"/>
      <c r="J10" s="179"/>
      <c r="K10" s="179"/>
      <c r="L10" s="196"/>
      <c r="M10" s="68"/>
      <c r="N10" s="69"/>
      <c r="O10" s="70">
        <v>15</v>
      </c>
      <c r="P10" s="69" t="s">
        <v>196</v>
      </c>
      <c r="Q10" s="71">
        <v>9</v>
      </c>
      <c r="R10" s="72"/>
      <c r="S10" s="68"/>
      <c r="T10" s="69"/>
      <c r="U10" s="70">
        <v>14</v>
      </c>
      <c r="V10" s="69" t="s">
        <v>196</v>
      </c>
      <c r="W10" s="71">
        <v>15</v>
      </c>
      <c r="X10" s="72"/>
      <c r="Y10" s="68"/>
      <c r="Z10" s="69"/>
      <c r="AA10" s="70">
        <v>15</v>
      </c>
      <c r="AB10" s="69" t="s">
        <v>196</v>
      </c>
      <c r="AC10" s="71">
        <v>13</v>
      </c>
      <c r="AD10" s="72"/>
      <c r="AE10" s="68"/>
      <c r="AF10" s="69"/>
      <c r="AG10" s="70">
        <v>15</v>
      </c>
      <c r="AH10" s="69" t="s">
        <v>196</v>
      </c>
      <c r="AI10" s="71">
        <v>4</v>
      </c>
      <c r="AJ10" s="69"/>
      <c r="AK10" s="184">
        <f>COUNTIF(G10:AJ12,"○")</f>
        <v>3</v>
      </c>
      <c r="AL10" s="187">
        <f>COUNTIF(G10:AJ12,"●")</f>
        <v>1</v>
      </c>
      <c r="AM10" s="187">
        <f>N11+T11+Z11+AF11</f>
        <v>6</v>
      </c>
      <c r="AN10" s="187">
        <f>R11+X11+AD11+AJ11</f>
        <v>2</v>
      </c>
      <c r="AO10" s="159">
        <f>IF(AN10=0,"----",AM10/AN10)</f>
        <v>3</v>
      </c>
      <c r="AP10" s="160"/>
      <c r="AQ10" s="190">
        <f>SUM(O10:O12,U10:U12,AA10:AA12,AG10:AG12)</f>
        <v>112</v>
      </c>
      <c r="AR10" s="190">
        <f>SUM(Q10:Q12,W10:W12,AC10:AC12,AI10:AI12)</f>
        <v>84</v>
      </c>
      <c r="AS10" s="159">
        <f>AQ10/AR10</f>
        <v>1.3333333333333333</v>
      </c>
      <c r="AT10" s="160"/>
      <c r="AU10" s="165">
        <v>2</v>
      </c>
    </row>
    <row r="11" spans="1:49" s="63" customFormat="1" ht="15" customHeight="1">
      <c r="A11" s="168" t="s">
        <v>105</v>
      </c>
      <c r="B11" s="169"/>
      <c r="C11" s="169"/>
      <c r="D11" s="169"/>
      <c r="E11" s="169"/>
      <c r="F11" s="170"/>
      <c r="G11" s="205"/>
      <c r="H11" s="181"/>
      <c r="I11" s="181"/>
      <c r="J11" s="181"/>
      <c r="K11" s="181"/>
      <c r="L11" s="197"/>
      <c r="M11" s="73" t="str">
        <f>IF(N11&gt;R11,"○",IF(N11=R11,"△",IF(N11&lt;R11,"●")))</f>
        <v>○</v>
      </c>
      <c r="N11" s="74">
        <v>2</v>
      </c>
      <c r="O11" s="75">
        <v>15</v>
      </c>
      <c r="P11" s="76" t="str">
        <f>IF(O11="","","-")</f>
        <v>-</v>
      </c>
      <c r="Q11" s="77">
        <v>13</v>
      </c>
      <c r="R11" s="77">
        <v>0</v>
      </c>
      <c r="S11" s="73" t="str">
        <f>IF(T11&gt;X11,"○",IF(T11=X11,"△",IF(T11&lt;X11,"●")))</f>
        <v>●</v>
      </c>
      <c r="T11" s="74">
        <v>0</v>
      </c>
      <c r="U11" s="75">
        <v>8</v>
      </c>
      <c r="V11" s="76" t="str">
        <f>IF(U11="","","-")</f>
        <v>-</v>
      </c>
      <c r="W11" s="77">
        <v>15</v>
      </c>
      <c r="X11" s="77">
        <v>2</v>
      </c>
      <c r="Y11" s="73" t="str">
        <f>IF(Z11&gt;AD11,"○",IF(Z11=AD11,"△",IF(Z11&lt;AD11,"●")))</f>
        <v>○</v>
      </c>
      <c r="Z11" s="74">
        <v>2</v>
      </c>
      <c r="AA11" s="75">
        <v>15</v>
      </c>
      <c r="AB11" s="76" t="str">
        <f>IF(AA11="","","-")</f>
        <v>-</v>
      </c>
      <c r="AC11" s="77">
        <v>9</v>
      </c>
      <c r="AD11" s="77">
        <v>0</v>
      </c>
      <c r="AE11" s="73" t="str">
        <f>IF(AF11&gt;AJ11,"○",IF(AF11=AJ11,"△",IF(AF11&lt;AJ11,"●")))</f>
        <v>○</v>
      </c>
      <c r="AF11" s="74">
        <v>2</v>
      </c>
      <c r="AG11" s="75">
        <v>15</v>
      </c>
      <c r="AH11" s="76" t="str">
        <f>IF(AG11="","","-")</f>
        <v>-</v>
      </c>
      <c r="AI11" s="77">
        <v>6</v>
      </c>
      <c r="AJ11" s="74">
        <v>0</v>
      </c>
      <c r="AK11" s="185"/>
      <c r="AL11" s="188"/>
      <c r="AM11" s="188"/>
      <c r="AN11" s="188"/>
      <c r="AO11" s="161"/>
      <c r="AP11" s="162"/>
      <c r="AQ11" s="191"/>
      <c r="AR11" s="191"/>
      <c r="AS11" s="161"/>
      <c r="AT11" s="162"/>
      <c r="AU11" s="166"/>
    </row>
    <row r="12" spans="1:49" s="63" customFormat="1" ht="14.25" thickBot="1">
      <c r="A12" s="193"/>
      <c r="B12" s="194"/>
      <c r="C12" s="194"/>
      <c r="D12" s="194"/>
      <c r="E12" s="194"/>
      <c r="F12" s="195"/>
      <c r="G12" s="206"/>
      <c r="H12" s="183"/>
      <c r="I12" s="183"/>
      <c r="J12" s="183"/>
      <c r="K12" s="183"/>
      <c r="L12" s="198"/>
      <c r="M12" s="78"/>
      <c r="N12" s="79"/>
      <c r="O12" s="80"/>
      <c r="P12" s="79" t="str">
        <f>IF(O12="","","-")</f>
        <v/>
      </c>
      <c r="Q12" s="81"/>
      <c r="R12" s="82"/>
      <c r="S12" s="78"/>
      <c r="T12" s="79"/>
      <c r="U12" s="80"/>
      <c r="V12" s="79" t="str">
        <f>IF(U12="","","-")</f>
        <v/>
      </c>
      <c r="W12" s="81"/>
      <c r="X12" s="82"/>
      <c r="Y12" s="78"/>
      <c r="Z12" s="79"/>
      <c r="AA12" s="80"/>
      <c r="AB12" s="79" t="str">
        <f>IF(AA12="","","-")</f>
        <v/>
      </c>
      <c r="AC12" s="81"/>
      <c r="AD12" s="82"/>
      <c r="AE12" s="78"/>
      <c r="AF12" s="79"/>
      <c r="AG12" s="80"/>
      <c r="AH12" s="79" t="str">
        <f>IF(AG12="","","-")</f>
        <v/>
      </c>
      <c r="AI12" s="81"/>
      <c r="AJ12" s="79"/>
      <c r="AK12" s="186"/>
      <c r="AL12" s="189"/>
      <c r="AM12" s="189"/>
      <c r="AN12" s="189"/>
      <c r="AO12" s="163"/>
      <c r="AP12" s="164"/>
      <c r="AQ12" s="192"/>
      <c r="AR12" s="192"/>
      <c r="AS12" s="163"/>
      <c r="AT12" s="164"/>
      <c r="AU12" s="167"/>
    </row>
    <row r="13" spans="1:49" s="63" customFormat="1" ht="15" customHeight="1">
      <c r="A13" s="175">
        <v>2</v>
      </c>
      <c r="B13" s="176"/>
      <c r="C13" s="176"/>
      <c r="D13" s="176"/>
      <c r="E13" s="176"/>
      <c r="F13" s="177"/>
      <c r="G13" s="68"/>
      <c r="H13" s="69"/>
      <c r="I13" s="70">
        <f>Q10</f>
        <v>9</v>
      </c>
      <c r="J13" s="69" t="s">
        <v>196</v>
      </c>
      <c r="K13" s="71">
        <f>O10</f>
        <v>15</v>
      </c>
      <c r="L13" s="72"/>
      <c r="M13" s="180"/>
      <c r="N13" s="181"/>
      <c r="O13" s="181"/>
      <c r="P13" s="181"/>
      <c r="Q13" s="181"/>
      <c r="R13" s="197"/>
      <c r="S13" s="68"/>
      <c r="T13" s="69"/>
      <c r="U13" s="70">
        <v>15</v>
      </c>
      <c r="V13" s="69" t="s">
        <v>196</v>
      </c>
      <c r="W13" s="71">
        <v>11</v>
      </c>
      <c r="X13" s="72"/>
      <c r="Y13" s="68"/>
      <c r="Z13" s="69"/>
      <c r="AA13" s="70">
        <v>14</v>
      </c>
      <c r="AB13" s="69" t="s">
        <v>196</v>
      </c>
      <c r="AC13" s="71">
        <v>15</v>
      </c>
      <c r="AD13" s="72"/>
      <c r="AE13" s="68"/>
      <c r="AF13" s="69"/>
      <c r="AG13" s="70">
        <v>15</v>
      </c>
      <c r="AH13" s="69" t="s">
        <v>196</v>
      </c>
      <c r="AI13" s="71">
        <v>4</v>
      </c>
      <c r="AJ13" s="69"/>
      <c r="AK13" s="184">
        <f>COUNTIF(G13:AJ15,"○")</f>
        <v>2</v>
      </c>
      <c r="AL13" s="187">
        <f>COUNTIF(G13:AJ15,"●")</f>
        <v>1</v>
      </c>
      <c r="AM13" s="187">
        <f>H14+T14+Z14+AF14</f>
        <v>5</v>
      </c>
      <c r="AN13" s="187">
        <f>L14+X14+AD14+AJ14</f>
        <v>3</v>
      </c>
      <c r="AO13" s="159">
        <f>IF(AN13=0,"----",AM13/AN13)</f>
        <v>1.6666666666666667</v>
      </c>
      <c r="AP13" s="160"/>
      <c r="AQ13" s="190">
        <f>SUM(I13:I15,U13:U15,AA13:AA15,AG13:AG15)</f>
        <v>111</v>
      </c>
      <c r="AR13" s="190">
        <f>SUM(K13:K15,W13:W15,AC13:AC15,AI13:AI15)</f>
        <v>82</v>
      </c>
      <c r="AS13" s="159">
        <f>AQ13/AR13</f>
        <v>1.3536585365853659</v>
      </c>
      <c r="AT13" s="160"/>
      <c r="AU13" s="202">
        <v>3</v>
      </c>
    </row>
    <row r="14" spans="1:49" s="63" customFormat="1" ht="15" customHeight="1">
      <c r="A14" s="168" t="s">
        <v>96</v>
      </c>
      <c r="B14" s="169"/>
      <c r="C14" s="169"/>
      <c r="D14" s="169"/>
      <c r="E14" s="169"/>
      <c r="F14" s="170"/>
      <c r="G14" s="73" t="str">
        <f>IF(M11="○","●",IF(M11="△","△",IF(M11="●","○",IF(M11="",""))))</f>
        <v>●</v>
      </c>
      <c r="H14" s="74">
        <f>IF(R11="","",R11)</f>
        <v>0</v>
      </c>
      <c r="I14" s="75">
        <f>IF(Q11="","",Q11)</f>
        <v>13</v>
      </c>
      <c r="J14" s="76" t="str">
        <f>IF(I14="","","-")</f>
        <v>-</v>
      </c>
      <c r="K14" s="77">
        <f>IF(O11="","",O11)</f>
        <v>15</v>
      </c>
      <c r="L14" s="77">
        <f>IF(N11="","",N11)</f>
        <v>2</v>
      </c>
      <c r="M14" s="180"/>
      <c r="N14" s="181"/>
      <c r="O14" s="181"/>
      <c r="P14" s="181"/>
      <c r="Q14" s="181"/>
      <c r="R14" s="197"/>
      <c r="S14" s="73" t="str">
        <f>IF(T14&gt;X14,"○",IF(T14=X14,"△",IF(T14&lt;X14,"●")))</f>
        <v>○</v>
      </c>
      <c r="T14" s="74">
        <v>2</v>
      </c>
      <c r="U14" s="75">
        <v>15</v>
      </c>
      <c r="V14" s="76" t="str">
        <f>IF(U14="","","-")</f>
        <v>-</v>
      </c>
      <c r="W14" s="77">
        <v>6</v>
      </c>
      <c r="X14" s="77">
        <v>0</v>
      </c>
      <c r="Y14" s="73" t="str">
        <f>IF(Z14&gt;AD14,"○",IF(Z14=AD14,"△",IF(Z14&lt;AD14,"●")))</f>
        <v>△</v>
      </c>
      <c r="Z14" s="74">
        <v>1</v>
      </c>
      <c r="AA14" s="75">
        <v>15</v>
      </c>
      <c r="AB14" s="76" t="str">
        <f>IF(AA14="","","-")</f>
        <v>-</v>
      </c>
      <c r="AC14" s="77">
        <v>9</v>
      </c>
      <c r="AD14" s="77">
        <v>1</v>
      </c>
      <c r="AE14" s="73" t="str">
        <f>IF(AF14&gt;AJ14,"○",IF(AF14=AJ14,"△",IF(AF14&lt;AJ14,"●")))</f>
        <v>○</v>
      </c>
      <c r="AF14" s="74">
        <v>2</v>
      </c>
      <c r="AG14" s="75">
        <v>15</v>
      </c>
      <c r="AH14" s="76" t="str">
        <f>IF(AG14="","","-")</f>
        <v>-</v>
      </c>
      <c r="AI14" s="77">
        <v>7</v>
      </c>
      <c r="AJ14" s="74">
        <v>0</v>
      </c>
      <c r="AK14" s="185"/>
      <c r="AL14" s="188"/>
      <c r="AM14" s="188"/>
      <c r="AN14" s="188"/>
      <c r="AO14" s="161"/>
      <c r="AP14" s="162"/>
      <c r="AQ14" s="191"/>
      <c r="AR14" s="191"/>
      <c r="AS14" s="161"/>
      <c r="AT14" s="162"/>
      <c r="AU14" s="166"/>
    </row>
    <row r="15" spans="1:49" s="63" customFormat="1" ht="14.25" thickBot="1">
      <c r="A15" s="171"/>
      <c r="B15" s="172"/>
      <c r="C15" s="172"/>
      <c r="D15" s="172"/>
      <c r="E15" s="172"/>
      <c r="F15" s="173"/>
      <c r="G15" s="78"/>
      <c r="H15" s="79"/>
      <c r="I15" s="80" t="str">
        <f>IF(Q12="","",Q12)</f>
        <v/>
      </c>
      <c r="J15" s="79" t="str">
        <f>IF(I15="","","-")</f>
        <v/>
      </c>
      <c r="K15" s="81" t="str">
        <f>IF(O12="","",O12)</f>
        <v/>
      </c>
      <c r="L15" s="82"/>
      <c r="M15" s="180"/>
      <c r="N15" s="181"/>
      <c r="O15" s="181"/>
      <c r="P15" s="181"/>
      <c r="Q15" s="181"/>
      <c r="R15" s="197"/>
      <c r="S15" s="78"/>
      <c r="T15" s="79"/>
      <c r="U15" s="80"/>
      <c r="V15" s="79" t="str">
        <f>IF(U15="","","-")</f>
        <v/>
      </c>
      <c r="W15" s="81"/>
      <c r="X15" s="82"/>
      <c r="Y15" s="78"/>
      <c r="Z15" s="79"/>
      <c r="AA15" s="80"/>
      <c r="AB15" s="79" t="str">
        <f>IF(AA15="","","-")</f>
        <v/>
      </c>
      <c r="AC15" s="81"/>
      <c r="AD15" s="82"/>
      <c r="AE15" s="78"/>
      <c r="AF15" s="79"/>
      <c r="AG15" s="80"/>
      <c r="AH15" s="79" t="str">
        <f>IF(AG15="","","-")</f>
        <v/>
      </c>
      <c r="AI15" s="81"/>
      <c r="AJ15" s="79"/>
      <c r="AK15" s="186"/>
      <c r="AL15" s="189"/>
      <c r="AM15" s="189"/>
      <c r="AN15" s="189"/>
      <c r="AO15" s="163"/>
      <c r="AP15" s="164"/>
      <c r="AQ15" s="192"/>
      <c r="AR15" s="192"/>
      <c r="AS15" s="163"/>
      <c r="AT15" s="164"/>
      <c r="AU15" s="203"/>
    </row>
    <row r="16" spans="1:49" s="63" customFormat="1" ht="15" customHeight="1">
      <c r="A16" s="199">
        <v>3</v>
      </c>
      <c r="B16" s="200"/>
      <c r="C16" s="200"/>
      <c r="D16" s="200"/>
      <c r="E16" s="200"/>
      <c r="F16" s="201"/>
      <c r="G16" s="68"/>
      <c r="H16" s="69"/>
      <c r="I16" s="70">
        <f>W10</f>
        <v>15</v>
      </c>
      <c r="J16" s="69" t="s">
        <v>196</v>
      </c>
      <c r="K16" s="71">
        <f>U10</f>
        <v>14</v>
      </c>
      <c r="L16" s="72"/>
      <c r="M16" s="68"/>
      <c r="N16" s="69"/>
      <c r="O16" s="70">
        <f>W13</f>
        <v>11</v>
      </c>
      <c r="P16" s="69" t="s">
        <v>196</v>
      </c>
      <c r="Q16" s="71">
        <f>U13</f>
        <v>15</v>
      </c>
      <c r="R16" s="72"/>
      <c r="S16" s="178"/>
      <c r="T16" s="179"/>
      <c r="U16" s="179"/>
      <c r="V16" s="179"/>
      <c r="W16" s="179"/>
      <c r="X16" s="196"/>
      <c r="Y16" s="68"/>
      <c r="Z16" s="69"/>
      <c r="AA16" s="70">
        <v>15</v>
      </c>
      <c r="AB16" s="69" t="s">
        <v>196</v>
      </c>
      <c r="AC16" s="71">
        <v>6</v>
      </c>
      <c r="AD16" s="72"/>
      <c r="AE16" s="68"/>
      <c r="AF16" s="69"/>
      <c r="AG16" s="70">
        <v>15</v>
      </c>
      <c r="AH16" s="69" t="s">
        <v>196</v>
      </c>
      <c r="AI16" s="71">
        <v>5</v>
      </c>
      <c r="AJ16" s="69"/>
      <c r="AK16" s="184">
        <f>COUNTIF(G16:AJ18,"○")</f>
        <v>3</v>
      </c>
      <c r="AL16" s="187">
        <f>COUNTIF(G16:AJ18,"●")</f>
        <v>1</v>
      </c>
      <c r="AM16" s="187">
        <f>H17+N17+Z17+AF17</f>
        <v>6</v>
      </c>
      <c r="AN16" s="187">
        <f>L17+R17+AD17+AJ17</f>
        <v>2</v>
      </c>
      <c r="AO16" s="159">
        <f>IF(AN16=0,"----",AM16/AN16)</f>
        <v>3</v>
      </c>
      <c r="AP16" s="160"/>
      <c r="AQ16" s="190">
        <f>SUM(I16:I18,O16:O18,AA16:AA18,AG16:AG18)</f>
        <v>107</v>
      </c>
      <c r="AR16" s="190">
        <f>SUM(K16:K18,Q16:Q18,AC16:AC18,AI16:AI18)</f>
        <v>77</v>
      </c>
      <c r="AS16" s="159">
        <f>AQ16/AR16</f>
        <v>1.3896103896103895</v>
      </c>
      <c r="AT16" s="160"/>
      <c r="AU16" s="165">
        <v>1</v>
      </c>
    </row>
    <row r="17" spans="1:47" s="63" customFormat="1" ht="15" customHeight="1">
      <c r="A17" s="168" t="s">
        <v>99</v>
      </c>
      <c r="B17" s="169"/>
      <c r="C17" s="169"/>
      <c r="D17" s="169"/>
      <c r="E17" s="169"/>
      <c r="F17" s="170"/>
      <c r="G17" s="73" t="str">
        <f>IF(S11="○","●",IF(S11="△","△",IF(S11="●","○",IF(S11="",""))))</f>
        <v>○</v>
      </c>
      <c r="H17" s="74">
        <f>IF(X11="","",X11)</f>
        <v>2</v>
      </c>
      <c r="I17" s="75">
        <f>IF(W11="","",W11)</f>
        <v>15</v>
      </c>
      <c r="J17" s="76" t="str">
        <f>IF(I17="","","-")</f>
        <v>-</v>
      </c>
      <c r="K17" s="77">
        <f>IF(U11="","",U11)</f>
        <v>8</v>
      </c>
      <c r="L17" s="77">
        <f>IF(T11="","",T11)</f>
        <v>0</v>
      </c>
      <c r="M17" s="73" t="str">
        <f>IF(S14="○","●",IF(S14="△","△",IF(S14="●","○",IF(S14="",""))))</f>
        <v>●</v>
      </c>
      <c r="N17" s="74">
        <f>IF(X14="","",X14)</f>
        <v>0</v>
      </c>
      <c r="O17" s="75">
        <f>IF(W14="","",W14)</f>
        <v>6</v>
      </c>
      <c r="P17" s="76" t="str">
        <f>IF(O17="","","-")</f>
        <v>-</v>
      </c>
      <c r="Q17" s="77">
        <f>IF(U14="","",U14)</f>
        <v>15</v>
      </c>
      <c r="R17" s="77">
        <f>IF(T14="","",T14)</f>
        <v>2</v>
      </c>
      <c r="S17" s="180"/>
      <c r="T17" s="181"/>
      <c r="U17" s="181"/>
      <c r="V17" s="181"/>
      <c r="W17" s="181"/>
      <c r="X17" s="197"/>
      <c r="Y17" s="73" t="str">
        <f>IF(Z17&gt;AD17,"○",IF(Z17=AD17,"△",IF(Z17&lt;AD17,"●")))</f>
        <v>○</v>
      </c>
      <c r="Z17" s="74">
        <v>2</v>
      </c>
      <c r="AA17" s="75">
        <v>15</v>
      </c>
      <c r="AB17" s="76" t="str">
        <f>IF(AA17="","","-")</f>
        <v>-</v>
      </c>
      <c r="AC17" s="77">
        <v>7</v>
      </c>
      <c r="AD17" s="77">
        <v>0</v>
      </c>
      <c r="AE17" s="73" t="str">
        <f>IF(AF17&gt;AJ17,"○",IF(AF17=AJ17,"△",IF(AF17&lt;AJ17,"●")))</f>
        <v>○</v>
      </c>
      <c r="AF17" s="74">
        <v>2</v>
      </c>
      <c r="AG17" s="75">
        <v>15</v>
      </c>
      <c r="AH17" s="76" t="str">
        <f>IF(AG17="","","-")</f>
        <v>-</v>
      </c>
      <c r="AI17" s="77">
        <v>7</v>
      </c>
      <c r="AJ17" s="74">
        <v>0</v>
      </c>
      <c r="AK17" s="185"/>
      <c r="AL17" s="188"/>
      <c r="AM17" s="188"/>
      <c r="AN17" s="188"/>
      <c r="AO17" s="161"/>
      <c r="AP17" s="162"/>
      <c r="AQ17" s="191"/>
      <c r="AR17" s="191"/>
      <c r="AS17" s="161"/>
      <c r="AT17" s="162"/>
      <c r="AU17" s="166"/>
    </row>
    <row r="18" spans="1:47" s="63" customFormat="1" ht="14.25" thickBot="1">
      <c r="A18" s="193"/>
      <c r="B18" s="194"/>
      <c r="C18" s="194"/>
      <c r="D18" s="194"/>
      <c r="E18" s="194"/>
      <c r="F18" s="195"/>
      <c r="G18" s="78"/>
      <c r="H18" s="79"/>
      <c r="I18" s="80" t="str">
        <f>IF(W12="","",W12)</f>
        <v/>
      </c>
      <c r="J18" s="79" t="str">
        <f>IF(I18="","","-")</f>
        <v/>
      </c>
      <c r="K18" s="81" t="str">
        <f>IF(U12="","",U12)</f>
        <v/>
      </c>
      <c r="L18" s="82"/>
      <c r="M18" s="78"/>
      <c r="N18" s="79"/>
      <c r="O18" s="80" t="str">
        <f>IF(W15="","",W15)</f>
        <v/>
      </c>
      <c r="P18" s="79" t="str">
        <f>IF(O18="","","-")</f>
        <v/>
      </c>
      <c r="Q18" s="81" t="str">
        <f>IF(U15="","",U15)</f>
        <v/>
      </c>
      <c r="R18" s="82"/>
      <c r="S18" s="182"/>
      <c r="T18" s="183"/>
      <c r="U18" s="183"/>
      <c r="V18" s="183"/>
      <c r="W18" s="183"/>
      <c r="X18" s="198"/>
      <c r="Y18" s="78"/>
      <c r="Z18" s="79"/>
      <c r="AA18" s="80"/>
      <c r="AB18" s="79" t="str">
        <f>IF(AA18="","","-")</f>
        <v/>
      </c>
      <c r="AC18" s="81"/>
      <c r="AD18" s="82"/>
      <c r="AE18" s="78"/>
      <c r="AF18" s="79"/>
      <c r="AG18" s="80"/>
      <c r="AH18" s="79" t="str">
        <f>IF(AG18="","","-")</f>
        <v/>
      </c>
      <c r="AI18" s="81"/>
      <c r="AJ18" s="79"/>
      <c r="AK18" s="186"/>
      <c r="AL18" s="189"/>
      <c r="AM18" s="189"/>
      <c r="AN18" s="189"/>
      <c r="AO18" s="163"/>
      <c r="AP18" s="164"/>
      <c r="AQ18" s="192"/>
      <c r="AR18" s="192"/>
      <c r="AS18" s="163"/>
      <c r="AT18" s="164"/>
      <c r="AU18" s="167"/>
    </row>
    <row r="19" spans="1:47" s="63" customFormat="1" ht="15" customHeight="1">
      <c r="A19" s="175">
        <v>4</v>
      </c>
      <c r="B19" s="176"/>
      <c r="C19" s="176"/>
      <c r="D19" s="176"/>
      <c r="E19" s="176"/>
      <c r="F19" s="177"/>
      <c r="G19" s="68"/>
      <c r="H19" s="69"/>
      <c r="I19" s="70">
        <f>AC10</f>
        <v>13</v>
      </c>
      <c r="J19" s="69" t="s">
        <v>196</v>
      </c>
      <c r="K19" s="71">
        <f>AA10</f>
        <v>15</v>
      </c>
      <c r="L19" s="72"/>
      <c r="M19" s="68"/>
      <c r="N19" s="69"/>
      <c r="O19" s="70">
        <f>AC13</f>
        <v>15</v>
      </c>
      <c r="P19" s="69" t="s">
        <v>196</v>
      </c>
      <c r="Q19" s="71">
        <f>AA13</f>
        <v>14</v>
      </c>
      <c r="R19" s="72"/>
      <c r="S19" s="68"/>
      <c r="T19" s="69"/>
      <c r="U19" s="70">
        <f>AC16</f>
        <v>6</v>
      </c>
      <c r="V19" s="69" t="s">
        <v>196</v>
      </c>
      <c r="W19" s="71">
        <f>AA16</f>
        <v>15</v>
      </c>
      <c r="X19" s="72"/>
      <c r="Y19" s="178"/>
      <c r="Z19" s="179"/>
      <c r="AA19" s="179"/>
      <c r="AB19" s="179"/>
      <c r="AC19" s="179"/>
      <c r="AD19" s="196"/>
      <c r="AE19" s="68"/>
      <c r="AF19" s="69"/>
      <c r="AG19" s="70">
        <v>15</v>
      </c>
      <c r="AH19" s="69" t="s">
        <v>196</v>
      </c>
      <c r="AI19" s="71">
        <v>6</v>
      </c>
      <c r="AJ19" s="69"/>
      <c r="AK19" s="184">
        <f>COUNTIF(G19:AJ21,"○")</f>
        <v>1</v>
      </c>
      <c r="AL19" s="187">
        <f>COUNTIF(G19:AJ21,"●")</f>
        <v>2</v>
      </c>
      <c r="AM19" s="187">
        <f>H20+N20+T20+AF20</f>
        <v>3</v>
      </c>
      <c r="AN19" s="187">
        <f>L20+R20+X20+AJ20</f>
        <v>5</v>
      </c>
      <c r="AO19" s="159">
        <f>IF(AN19=0,"----",AM19/AN19)</f>
        <v>0.6</v>
      </c>
      <c r="AP19" s="160"/>
      <c r="AQ19" s="190">
        <f>SUM(I19:I21,O19:O21,U19:U21,AG19:AG21)</f>
        <v>89</v>
      </c>
      <c r="AR19" s="190">
        <f>SUM(K19:K21,Q19:Q21,W19:W21,AI19:AI21)</f>
        <v>102</v>
      </c>
      <c r="AS19" s="159">
        <f>AQ19/AR19</f>
        <v>0.87254901960784315</v>
      </c>
      <c r="AT19" s="160"/>
      <c r="AU19" s="165">
        <v>4</v>
      </c>
    </row>
    <row r="20" spans="1:47" s="63" customFormat="1" ht="15" customHeight="1">
      <c r="A20" s="168" t="s">
        <v>103</v>
      </c>
      <c r="B20" s="169"/>
      <c r="C20" s="169"/>
      <c r="D20" s="169"/>
      <c r="E20" s="169"/>
      <c r="F20" s="170"/>
      <c r="G20" s="73" t="str">
        <f>IF(Y11="○","●",IF(Y11="△","△",IF(Y11="●","○",IF(Y11="",""))))</f>
        <v>●</v>
      </c>
      <c r="H20" s="74">
        <f>IF(AD11="","",AD11)</f>
        <v>0</v>
      </c>
      <c r="I20" s="75">
        <f>IF(AC11="","",AC11)</f>
        <v>9</v>
      </c>
      <c r="J20" s="76" t="str">
        <f>IF(I20="","","-")</f>
        <v>-</v>
      </c>
      <c r="K20" s="77">
        <f>IF(AA11="","",AA11)</f>
        <v>15</v>
      </c>
      <c r="L20" s="77">
        <f>IF(Z11="","",Z11)</f>
        <v>2</v>
      </c>
      <c r="M20" s="73" t="str">
        <f>IF(Y14="○","●",IF(Y14="△","△",IF(Y14="●","○",IF(Y14="",""))))</f>
        <v>△</v>
      </c>
      <c r="N20" s="74">
        <f>IF(AD14="","",AD14)</f>
        <v>1</v>
      </c>
      <c r="O20" s="75">
        <f>IF(AC14="","",AC14)</f>
        <v>9</v>
      </c>
      <c r="P20" s="76" t="str">
        <f>IF(O20="","","-")</f>
        <v>-</v>
      </c>
      <c r="Q20" s="77">
        <f>IF(AA14="","",AA14)</f>
        <v>15</v>
      </c>
      <c r="R20" s="77">
        <f>IF(Z14="","",Z14)</f>
        <v>1</v>
      </c>
      <c r="S20" s="73" t="str">
        <f>IF(Y17="○","●",IF(Y17="△","△",IF(Y17="●","○",IF(Y17="",""))))</f>
        <v>●</v>
      </c>
      <c r="T20" s="74">
        <f>IF(AD17="","",AD17)</f>
        <v>0</v>
      </c>
      <c r="U20" s="75">
        <f>IF(AC17="","",AC17)</f>
        <v>7</v>
      </c>
      <c r="V20" s="76" t="str">
        <f>IF(U20="","","-")</f>
        <v>-</v>
      </c>
      <c r="W20" s="77">
        <f>IF(AA17="","",AA17)</f>
        <v>15</v>
      </c>
      <c r="X20" s="77">
        <f>IF(Z17="","",Z17)</f>
        <v>2</v>
      </c>
      <c r="Y20" s="180"/>
      <c r="Z20" s="181"/>
      <c r="AA20" s="181"/>
      <c r="AB20" s="181"/>
      <c r="AC20" s="181"/>
      <c r="AD20" s="197"/>
      <c r="AE20" s="73" t="str">
        <f>IF(AF20&gt;AJ20,"○",IF(AF20=AJ20,"△",IF(AF20&lt;AJ20,"●")))</f>
        <v>○</v>
      </c>
      <c r="AF20" s="74">
        <v>2</v>
      </c>
      <c r="AG20" s="75">
        <v>15</v>
      </c>
      <c r="AH20" s="76" t="str">
        <f>IF(AG20="","","-")</f>
        <v>-</v>
      </c>
      <c r="AI20" s="77">
        <v>7</v>
      </c>
      <c r="AJ20" s="74">
        <v>0</v>
      </c>
      <c r="AK20" s="185"/>
      <c r="AL20" s="188"/>
      <c r="AM20" s="188"/>
      <c r="AN20" s="188"/>
      <c r="AO20" s="161"/>
      <c r="AP20" s="162"/>
      <c r="AQ20" s="191"/>
      <c r="AR20" s="191"/>
      <c r="AS20" s="161"/>
      <c r="AT20" s="162"/>
      <c r="AU20" s="166"/>
    </row>
    <row r="21" spans="1:47" s="63" customFormat="1" ht="14.25" thickBot="1">
      <c r="A21" s="171"/>
      <c r="B21" s="172"/>
      <c r="C21" s="172"/>
      <c r="D21" s="172"/>
      <c r="E21" s="172"/>
      <c r="F21" s="173"/>
      <c r="G21" s="78"/>
      <c r="H21" s="79"/>
      <c r="I21" s="80" t="str">
        <f>IF(AC12="","",AC12)</f>
        <v/>
      </c>
      <c r="J21" s="79" t="str">
        <f>IF(I21="","","-")</f>
        <v/>
      </c>
      <c r="K21" s="81" t="str">
        <f>IF(AA12="","",AA12)</f>
        <v/>
      </c>
      <c r="L21" s="82"/>
      <c r="M21" s="78"/>
      <c r="N21" s="79"/>
      <c r="O21" s="80" t="str">
        <f>IF(AC15="","",AC15)</f>
        <v/>
      </c>
      <c r="P21" s="79" t="str">
        <f>IF(O21="","","-")</f>
        <v/>
      </c>
      <c r="Q21" s="81" t="str">
        <f>IF(AA15="","",AA15)</f>
        <v/>
      </c>
      <c r="R21" s="82"/>
      <c r="S21" s="78"/>
      <c r="T21" s="79"/>
      <c r="U21" s="80" t="str">
        <f>IF(AC18="","",AC18)</f>
        <v/>
      </c>
      <c r="V21" s="79" t="str">
        <f>IF(U21="","","-")</f>
        <v/>
      </c>
      <c r="W21" s="81" t="str">
        <f>IF(AA18="","",AA18)</f>
        <v/>
      </c>
      <c r="X21" s="82"/>
      <c r="Y21" s="182"/>
      <c r="Z21" s="183"/>
      <c r="AA21" s="183"/>
      <c r="AB21" s="183"/>
      <c r="AC21" s="183"/>
      <c r="AD21" s="198"/>
      <c r="AE21" s="78"/>
      <c r="AF21" s="79"/>
      <c r="AG21" s="80"/>
      <c r="AH21" s="79" t="str">
        <f>IF(AG21="","","-")</f>
        <v/>
      </c>
      <c r="AI21" s="81"/>
      <c r="AJ21" s="79"/>
      <c r="AK21" s="186"/>
      <c r="AL21" s="189"/>
      <c r="AM21" s="189"/>
      <c r="AN21" s="189"/>
      <c r="AO21" s="163"/>
      <c r="AP21" s="164"/>
      <c r="AQ21" s="192"/>
      <c r="AR21" s="192"/>
      <c r="AS21" s="163"/>
      <c r="AT21" s="164"/>
      <c r="AU21" s="167"/>
    </row>
    <row r="22" spans="1:47" s="63" customFormat="1" ht="15" customHeight="1">
      <c r="A22" s="175">
        <v>5</v>
      </c>
      <c r="B22" s="176"/>
      <c r="C22" s="176"/>
      <c r="D22" s="176"/>
      <c r="E22" s="176"/>
      <c r="F22" s="177"/>
      <c r="G22" s="68"/>
      <c r="H22" s="69"/>
      <c r="I22" s="70">
        <f>AI10</f>
        <v>4</v>
      </c>
      <c r="J22" s="69" t="s">
        <v>196</v>
      </c>
      <c r="K22" s="71">
        <f>AG10</f>
        <v>15</v>
      </c>
      <c r="L22" s="72"/>
      <c r="M22" s="68"/>
      <c r="N22" s="69"/>
      <c r="O22" s="70">
        <f>AI13</f>
        <v>4</v>
      </c>
      <c r="P22" s="69" t="s">
        <v>196</v>
      </c>
      <c r="Q22" s="71">
        <f>AG13</f>
        <v>15</v>
      </c>
      <c r="R22" s="72"/>
      <c r="S22" s="68"/>
      <c r="T22" s="69"/>
      <c r="U22" s="70">
        <f>AI16</f>
        <v>5</v>
      </c>
      <c r="V22" s="69" t="s">
        <v>196</v>
      </c>
      <c r="W22" s="71">
        <f>AG16</f>
        <v>15</v>
      </c>
      <c r="X22" s="72"/>
      <c r="Y22" s="68"/>
      <c r="Z22" s="69"/>
      <c r="AA22" s="70">
        <f>AI19</f>
        <v>6</v>
      </c>
      <c r="AB22" s="69" t="s">
        <v>196</v>
      </c>
      <c r="AC22" s="71">
        <f>AG19</f>
        <v>15</v>
      </c>
      <c r="AD22" s="72"/>
      <c r="AE22" s="178"/>
      <c r="AF22" s="179"/>
      <c r="AG22" s="179"/>
      <c r="AH22" s="179"/>
      <c r="AI22" s="179"/>
      <c r="AJ22" s="179"/>
      <c r="AK22" s="184">
        <f>COUNTIF(G22:AJ24,"○")</f>
        <v>0</v>
      </c>
      <c r="AL22" s="187">
        <f>COUNTIF(G22:AJ24,"●")</f>
        <v>4</v>
      </c>
      <c r="AM22" s="187">
        <f>H23+N23+T23+Z23</f>
        <v>0</v>
      </c>
      <c r="AN22" s="187">
        <f>L23+R23+X23+AD23</f>
        <v>8</v>
      </c>
      <c r="AO22" s="159">
        <f>IF(AN22=0,"----",AM22/AN22)</f>
        <v>0</v>
      </c>
      <c r="AP22" s="160"/>
      <c r="AQ22" s="190">
        <f>SUM(I22:I24,O22:O24,U22:U24,AA22:AA24)</f>
        <v>46</v>
      </c>
      <c r="AR22" s="190">
        <f>SUM(K22:K24,Q22:Q24,W22:W24,AC22:AC24)</f>
        <v>120</v>
      </c>
      <c r="AS22" s="159">
        <f>AQ22/AR22</f>
        <v>0.38333333333333336</v>
      </c>
      <c r="AT22" s="160"/>
      <c r="AU22" s="165"/>
    </row>
    <row r="23" spans="1:47" s="63" customFormat="1" ht="15" customHeight="1">
      <c r="A23" s="168" t="s">
        <v>110</v>
      </c>
      <c r="B23" s="169"/>
      <c r="C23" s="169"/>
      <c r="D23" s="169"/>
      <c r="E23" s="169"/>
      <c r="F23" s="170"/>
      <c r="G23" s="73" t="str">
        <f>IF(AE11="○","●",IF(AE11="△","△",IF(AE11="●","○",IF(AE11="",""))))</f>
        <v>●</v>
      </c>
      <c r="H23" s="74">
        <f>IF(AJ11="","",AJ11)</f>
        <v>0</v>
      </c>
      <c r="I23" s="75">
        <f>IF(AI11="","",AI11)</f>
        <v>6</v>
      </c>
      <c r="J23" s="76" t="str">
        <f>IF(I23="","","-")</f>
        <v>-</v>
      </c>
      <c r="K23" s="77">
        <f>IF(AG11="","",AG11)</f>
        <v>15</v>
      </c>
      <c r="L23" s="77">
        <f>IF(AF11="","",AF11)</f>
        <v>2</v>
      </c>
      <c r="M23" s="73" t="str">
        <f>IF(AE14="○","●",IF(AE14="△","△",IF(AE14="●","○",IF(AE14="",""))))</f>
        <v>●</v>
      </c>
      <c r="N23" s="74">
        <f>IF(AJ14="","",AJ14)</f>
        <v>0</v>
      </c>
      <c r="O23" s="75">
        <f>IF(AI14="","",AI14)</f>
        <v>7</v>
      </c>
      <c r="P23" s="76" t="str">
        <f>IF(O23="","","-")</f>
        <v>-</v>
      </c>
      <c r="Q23" s="77">
        <f>IF(AG14="","",AG14)</f>
        <v>15</v>
      </c>
      <c r="R23" s="77">
        <f>IF(AF14="","",AF14)</f>
        <v>2</v>
      </c>
      <c r="S23" s="73" t="str">
        <f>IF(AE17="○","●",IF(AE17="△","△",IF(AE17="●","○",IF(AE17="",""))))</f>
        <v>●</v>
      </c>
      <c r="T23" s="74">
        <f>IF(AJ17="","",AJ17)</f>
        <v>0</v>
      </c>
      <c r="U23" s="75">
        <f>IF(AI17="","",AI17)</f>
        <v>7</v>
      </c>
      <c r="V23" s="76" t="str">
        <f>IF(U23="","","-")</f>
        <v>-</v>
      </c>
      <c r="W23" s="77">
        <f>IF(AG17="","",AG17)</f>
        <v>15</v>
      </c>
      <c r="X23" s="77">
        <f>IF(AF17="","",AF17)</f>
        <v>2</v>
      </c>
      <c r="Y23" s="73" t="str">
        <f>IF(AE20="○","●",IF(AE20="△","△",IF(AE20="●","○",IF(AE20="",""))))</f>
        <v>●</v>
      </c>
      <c r="Z23" s="74">
        <f>IF(AJ20="","",AJ20)</f>
        <v>0</v>
      </c>
      <c r="AA23" s="75">
        <f>IF(AI20="","",AI20)</f>
        <v>7</v>
      </c>
      <c r="AB23" s="76" t="str">
        <f>IF(AA23="","","-")</f>
        <v>-</v>
      </c>
      <c r="AC23" s="77">
        <f>IF(AG20="","",AG20)</f>
        <v>15</v>
      </c>
      <c r="AD23" s="77">
        <f>IF(AF20="","",AF20)</f>
        <v>2</v>
      </c>
      <c r="AE23" s="180"/>
      <c r="AF23" s="181"/>
      <c r="AG23" s="181"/>
      <c r="AH23" s="181"/>
      <c r="AI23" s="181"/>
      <c r="AJ23" s="181"/>
      <c r="AK23" s="185"/>
      <c r="AL23" s="188"/>
      <c r="AM23" s="188"/>
      <c r="AN23" s="188"/>
      <c r="AO23" s="161"/>
      <c r="AP23" s="162"/>
      <c r="AQ23" s="191"/>
      <c r="AR23" s="191"/>
      <c r="AS23" s="161"/>
      <c r="AT23" s="162"/>
      <c r="AU23" s="166"/>
    </row>
    <row r="24" spans="1:47" s="63" customFormat="1" ht="14.25" thickBot="1">
      <c r="A24" s="171"/>
      <c r="B24" s="172"/>
      <c r="C24" s="172"/>
      <c r="D24" s="172"/>
      <c r="E24" s="172"/>
      <c r="F24" s="173"/>
      <c r="G24" s="78"/>
      <c r="H24" s="79"/>
      <c r="I24" s="80" t="str">
        <f>IF(AI12="","",AI12)</f>
        <v/>
      </c>
      <c r="J24" s="79" t="str">
        <f>IF(I24="","","-")</f>
        <v/>
      </c>
      <c r="K24" s="81" t="str">
        <f>IF(AG12="","",AG12)</f>
        <v/>
      </c>
      <c r="L24" s="82"/>
      <c r="M24" s="78"/>
      <c r="N24" s="79"/>
      <c r="O24" s="80" t="str">
        <f>IF(AI15="","",AI15)</f>
        <v/>
      </c>
      <c r="P24" s="79" t="str">
        <f>IF(O24="","","-")</f>
        <v/>
      </c>
      <c r="Q24" s="81" t="str">
        <f>IF(AG15="","",AG15)</f>
        <v/>
      </c>
      <c r="R24" s="82"/>
      <c r="S24" s="78"/>
      <c r="T24" s="79"/>
      <c r="U24" s="80" t="str">
        <f>IF(AI18="","",AI18)</f>
        <v/>
      </c>
      <c r="V24" s="79" t="str">
        <f>IF(U24="","","-")</f>
        <v/>
      </c>
      <c r="W24" s="81" t="str">
        <f>IF(AG18="","",AG18)</f>
        <v/>
      </c>
      <c r="X24" s="82"/>
      <c r="Y24" s="78"/>
      <c r="Z24" s="79"/>
      <c r="AA24" s="80" t="str">
        <f>IF(AI21="","",AI21)</f>
        <v/>
      </c>
      <c r="AB24" s="79" t="str">
        <f>IF(AA24="","","-")</f>
        <v/>
      </c>
      <c r="AC24" s="81" t="str">
        <f>IF(AG21="","",AG21)</f>
        <v/>
      </c>
      <c r="AD24" s="82"/>
      <c r="AE24" s="182"/>
      <c r="AF24" s="183"/>
      <c r="AG24" s="183"/>
      <c r="AH24" s="183"/>
      <c r="AI24" s="183"/>
      <c r="AJ24" s="183"/>
      <c r="AK24" s="186"/>
      <c r="AL24" s="189"/>
      <c r="AM24" s="189"/>
      <c r="AN24" s="189"/>
      <c r="AO24" s="163"/>
      <c r="AP24" s="164"/>
      <c r="AQ24" s="192"/>
      <c r="AR24" s="192"/>
      <c r="AS24" s="163"/>
      <c r="AT24" s="164"/>
      <c r="AU24" s="167"/>
    </row>
    <row r="25" spans="1:47" s="63" customFormat="1">
      <c r="E25" s="15"/>
      <c r="F25" s="15"/>
      <c r="G25" s="15"/>
      <c r="H25" s="15"/>
      <c r="I25" s="15"/>
      <c r="J25" s="15"/>
      <c r="K25" s="15"/>
      <c r="L25" s="15"/>
      <c r="M25" s="15"/>
      <c r="N25" s="15"/>
      <c r="O25" s="83"/>
      <c r="P25" s="84"/>
      <c r="Q25" s="84"/>
      <c r="R25" s="85"/>
      <c r="S25" s="85"/>
      <c r="T25" s="84"/>
      <c r="U25" s="84"/>
      <c r="V25" s="86"/>
      <c r="W25" s="86"/>
      <c r="X25" s="86"/>
      <c r="Y25" s="86"/>
      <c r="Z25" s="83"/>
      <c r="AA25" s="86"/>
      <c r="AB25" s="86"/>
      <c r="AC25" s="86"/>
      <c r="AD25" s="87"/>
      <c r="AE25" s="87"/>
      <c r="AF25" s="16"/>
      <c r="AG25" s="86"/>
      <c r="AH25" s="86"/>
      <c r="AI25" s="86"/>
      <c r="AJ25" s="76"/>
      <c r="AK25" s="76"/>
      <c r="AL25" s="76"/>
      <c r="AM25" s="76"/>
      <c r="AN25" s="76"/>
      <c r="AO25" s="76"/>
      <c r="AP25" s="76"/>
      <c r="AQ25" s="76"/>
      <c r="AR25" s="76"/>
      <c r="AS25" s="46"/>
      <c r="AT25" s="46"/>
      <c r="AU25" s="46"/>
    </row>
    <row r="26" spans="1:47" s="63" customFormat="1">
      <c r="A26" s="76"/>
      <c r="B26" s="76"/>
      <c r="C26" s="174" t="s">
        <v>75</v>
      </c>
      <c r="D26" s="174"/>
      <c r="E26" s="174"/>
      <c r="F26" s="174"/>
      <c r="G26" s="174"/>
      <c r="H26" s="174"/>
      <c r="I26" s="174"/>
      <c r="J26" s="174"/>
      <c r="K26" s="174"/>
      <c r="L26" s="174"/>
      <c r="M26" s="174"/>
      <c r="N26" s="174"/>
      <c r="O26" s="174"/>
      <c r="P26" s="174"/>
      <c r="Q26" s="174"/>
      <c r="R26" s="174" t="s">
        <v>10</v>
      </c>
      <c r="S26" s="174"/>
      <c r="T26" s="174"/>
      <c r="U26" s="174"/>
      <c r="V26" s="174"/>
      <c r="Z26" s="174" t="s">
        <v>141</v>
      </c>
      <c r="AA26" s="174"/>
      <c r="AB26" s="174"/>
      <c r="AC26" s="174"/>
      <c r="AD26" s="174"/>
      <c r="AE26" s="174"/>
      <c r="AF26" s="174"/>
      <c r="AG26" s="174"/>
      <c r="AH26" s="174"/>
      <c r="AI26" s="174"/>
      <c r="AJ26" s="174"/>
      <c r="AK26" s="174"/>
      <c r="AL26" s="174"/>
      <c r="AM26" s="174"/>
      <c r="AN26" s="174"/>
      <c r="AO26" s="174" t="s">
        <v>10</v>
      </c>
      <c r="AP26" s="174"/>
      <c r="AQ26" s="174"/>
      <c r="AR26" s="174"/>
      <c r="AS26" s="174"/>
    </row>
    <row r="27" spans="1:47" s="63" customFormat="1" ht="14.25" customHeight="1">
      <c r="A27" s="76"/>
      <c r="B27" s="76"/>
      <c r="C27" s="85" t="s">
        <v>17</v>
      </c>
      <c r="E27" s="45"/>
      <c r="F27" s="45"/>
      <c r="G27" s="146" t="str">
        <f>A14</f>
        <v>アップルズ</v>
      </c>
      <c r="H27" s="146"/>
      <c r="I27" s="146"/>
      <c r="J27" s="146"/>
      <c r="K27" s="146"/>
      <c r="L27" s="84" t="s">
        <v>11</v>
      </c>
      <c r="M27" s="146" t="str">
        <f>A23</f>
        <v>Ｒｉｎｇ</v>
      </c>
      <c r="N27" s="146"/>
      <c r="O27" s="146"/>
      <c r="P27" s="146"/>
      <c r="Q27" s="146"/>
      <c r="R27" s="146" t="str">
        <f>A11</f>
        <v>Ａｍｂｉｔｉｏｕｓ</v>
      </c>
      <c r="S27" s="146"/>
      <c r="T27" s="146"/>
      <c r="U27" s="146"/>
      <c r="V27" s="146"/>
      <c r="Z27" s="85" t="s">
        <v>17</v>
      </c>
      <c r="AB27" s="45"/>
      <c r="AC27" s="45"/>
      <c r="AD27" s="146" t="str">
        <f>A17</f>
        <v>ＭＧ</v>
      </c>
      <c r="AE27" s="146"/>
      <c r="AF27" s="146"/>
      <c r="AG27" s="146"/>
      <c r="AH27" s="146"/>
      <c r="AI27" s="84" t="s">
        <v>11</v>
      </c>
      <c r="AJ27" s="146" t="str">
        <f>A20</f>
        <v>Ｃｏｌｏｒｓ</v>
      </c>
      <c r="AK27" s="146"/>
      <c r="AL27" s="146"/>
      <c r="AM27" s="146"/>
      <c r="AN27" s="146"/>
      <c r="AO27" s="146" t="s">
        <v>104</v>
      </c>
      <c r="AP27" s="146"/>
      <c r="AQ27" s="146"/>
      <c r="AR27" s="146"/>
      <c r="AS27" s="146"/>
    </row>
    <row r="28" spans="1:47" s="63" customFormat="1" ht="14.25" customHeight="1">
      <c r="A28" s="76"/>
      <c r="B28" s="76"/>
      <c r="C28" s="85" t="s">
        <v>12</v>
      </c>
      <c r="E28" s="45"/>
      <c r="F28" s="45"/>
      <c r="G28" s="146" t="str">
        <f>A11</f>
        <v>Ａｍｂｉｔｉｏｕｓ</v>
      </c>
      <c r="H28" s="146"/>
      <c r="I28" s="146"/>
      <c r="J28" s="146"/>
      <c r="K28" s="146"/>
      <c r="L28" s="84" t="s">
        <v>11</v>
      </c>
      <c r="M28" s="146" t="str">
        <f>A23</f>
        <v>Ｒｉｎｇ</v>
      </c>
      <c r="N28" s="146"/>
      <c r="O28" s="146"/>
      <c r="P28" s="146"/>
      <c r="Q28" s="146"/>
      <c r="R28" s="146" t="str">
        <f>A20</f>
        <v>Ｃｏｌｏｒｓ</v>
      </c>
      <c r="S28" s="146"/>
      <c r="T28" s="146"/>
      <c r="U28" s="146"/>
      <c r="V28" s="146"/>
      <c r="Z28" s="85" t="s">
        <v>12</v>
      </c>
      <c r="AB28" s="45"/>
      <c r="AC28" s="45"/>
      <c r="AD28" s="146" t="str">
        <f>A14</f>
        <v>アップルズ</v>
      </c>
      <c r="AE28" s="146"/>
      <c r="AF28" s="146"/>
      <c r="AG28" s="146"/>
      <c r="AH28" s="146"/>
      <c r="AI28" s="84" t="s">
        <v>11</v>
      </c>
      <c r="AJ28" s="146" t="str">
        <f>A17</f>
        <v>ＭＧ</v>
      </c>
      <c r="AK28" s="146"/>
      <c r="AL28" s="146"/>
      <c r="AM28" s="146"/>
      <c r="AN28" s="146"/>
      <c r="AO28" s="146" t="s">
        <v>102</v>
      </c>
      <c r="AP28" s="146"/>
      <c r="AQ28" s="146"/>
      <c r="AR28" s="146"/>
      <c r="AS28" s="146"/>
    </row>
    <row r="29" spans="1:47" s="63" customFormat="1" ht="14.25" customHeight="1">
      <c r="A29" s="76"/>
      <c r="B29" s="76"/>
      <c r="C29" s="85" t="s">
        <v>13</v>
      </c>
      <c r="E29" s="45"/>
      <c r="F29" s="45"/>
      <c r="G29" s="146" t="str">
        <f>A11</f>
        <v>Ａｍｂｉｔｉｏｕｓ</v>
      </c>
      <c r="H29" s="146"/>
      <c r="I29" s="146"/>
      <c r="J29" s="146"/>
      <c r="K29" s="146"/>
      <c r="L29" s="84" t="s">
        <v>11</v>
      </c>
      <c r="M29" s="146" t="str">
        <f>A20</f>
        <v>Ｃｏｌｏｒｓ</v>
      </c>
      <c r="N29" s="146"/>
      <c r="O29" s="146"/>
      <c r="P29" s="146"/>
      <c r="Q29" s="146"/>
      <c r="R29" s="146" t="s">
        <v>96</v>
      </c>
      <c r="S29" s="146"/>
      <c r="T29" s="146"/>
      <c r="U29" s="146"/>
      <c r="V29" s="146"/>
      <c r="Z29" s="85" t="s">
        <v>13</v>
      </c>
      <c r="AB29" s="45"/>
      <c r="AC29" s="45"/>
      <c r="AD29" s="146" t="str">
        <f>A17</f>
        <v>ＭＧ</v>
      </c>
      <c r="AE29" s="146"/>
      <c r="AF29" s="146"/>
      <c r="AG29" s="146"/>
      <c r="AH29" s="146"/>
      <c r="AI29" s="84" t="s">
        <v>11</v>
      </c>
      <c r="AJ29" s="146" t="str">
        <f>A23</f>
        <v>Ｒｉｎｇ</v>
      </c>
      <c r="AK29" s="146"/>
      <c r="AL29" s="146"/>
      <c r="AM29" s="146"/>
      <c r="AN29" s="146"/>
      <c r="AO29" s="146" t="s">
        <v>95</v>
      </c>
      <c r="AP29" s="146"/>
      <c r="AQ29" s="146"/>
      <c r="AR29" s="146"/>
      <c r="AS29" s="146"/>
    </row>
    <row r="30" spans="1:47" s="63" customFormat="1" ht="14.25" customHeight="1">
      <c r="A30" s="76"/>
      <c r="B30" s="76"/>
      <c r="C30" s="85" t="s">
        <v>14</v>
      </c>
      <c r="E30" s="45"/>
      <c r="F30" s="45"/>
      <c r="G30" s="146" t="str">
        <f>A14</f>
        <v>アップルズ</v>
      </c>
      <c r="H30" s="146"/>
      <c r="I30" s="146"/>
      <c r="J30" s="146"/>
      <c r="K30" s="146"/>
      <c r="L30" s="84" t="s">
        <v>11</v>
      </c>
      <c r="M30" s="146" t="str">
        <f>A20</f>
        <v>Ｃｏｌｏｒｓ</v>
      </c>
      <c r="N30" s="146"/>
      <c r="O30" s="146"/>
      <c r="P30" s="146"/>
      <c r="Q30" s="146"/>
      <c r="R30" s="146" t="str">
        <f>A23</f>
        <v>Ｒｉｎｇ</v>
      </c>
      <c r="S30" s="146"/>
      <c r="T30" s="146"/>
      <c r="U30" s="146"/>
      <c r="V30" s="146"/>
      <c r="Z30" s="85" t="s">
        <v>14</v>
      </c>
      <c r="AB30" s="45"/>
      <c r="AC30" s="45"/>
      <c r="AD30" s="146" t="str">
        <f>A11</f>
        <v>Ａｍｂｉｔｉｏｕｓ</v>
      </c>
      <c r="AE30" s="146"/>
      <c r="AF30" s="146"/>
      <c r="AG30" s="146"/>
      <c r="AH30" s="146"/>
      <c r="AI30" s="84" t="s">
        <v>11</v>
      </c>
      <c r="AJ30" s="146" t="str">
        <f>A17</f>
        <v>ＭＧ</v>
      </c>
      <c r="AK30" s="146"/>
      <c r="AL30" s="146"/>
      <c r="AM30" s="146"/>
      <c r="AN30" s="146"/>
      <c r="AO30" s="146" t="s">
        <v>109</v>
      </c>
      <c r="AP30" s="146"/>
      <c r="AQ30" s="146"/>
      <c r="AR30" s="146"/>
      <c r="AS30" s="146"/>
    </row>
    <row r="31" spans="1:47" s="63" customFormat="1" ht="14.25" customHeight="1">
      <c r="A31" s="88"/>
      <c r="B31" s="89"/>
      <c r="C31" s="85" t="s">
        <v>15</v>
      </c>
      <c r="E31" s="45"/>
      <c r="F31" s="45"/>
      <c r="G31" s="146" t="str">
        <f>A20</f>
        <v>Ｃｏｌｏｒｓ</v>
      </c>
      <c r="H31" s="146"/>
      <c r="I31" s="146"/>
      <c r="J31" s="146"/>
      <c r="K31" s="146"/>
      <c r="L31" s="84" t="s">
        <v>11</v>
      </c>
      <c r="M31" s="146" t="str">
        <f>A23</f>
        <v>Ｒｉｎｇ</v>
      </c>
      <c r="N31" s="146"/>
      <c r="O31" s="146"/>
      <c r="P31" s="146"/>
      <c r="Q31" s="146"/>
      <c r="R31" s="146" t="str">
        <f>A17</f>
        <v>ＭＧ</v>
      </c>
      <c r="S31" s="146"/>
      <c r="T31" s="146"/>
      <c r="U31" s="146"/>
      <c r="V31" s="146"/>
      <c r="Z31" s="85" t="s">
        <v>15</v>
      </c>
      <c r="AB31" s="45"/>
      <c r="AC31" s="45"/>
      <c r="AD31" s="146" t="str">
        <f>A11</f>
        <v>Ａｍｂｉｔｉｏｕｓ</v>
      </c>
      <c r="AE31" s="146"/>
      <c r="AF31" s="146"/>
      <c r="AG31" s="146"/>
      <c r="AH31" s="146"/>
      <c r="AI31" s="84" t="s">
        <v>11</v>
      </c>
      <c r="AJ31" s="146" t="str">
        <f>A14</f>
        <v>アップルズ</v>
      </c>
      <c r="AK31" s="146"/>
      <c r="AL31" s="146"/>
      <c r="AM31" s="146"/>
      <c r="AN31" s="146"/>
      <c r="AO31" s="146" t="s">
        <v>98</v>
      </c>
      <c r="AP31" s="146"/>
      <c r="AQ31" s="146"/>
      <c r="AR31" s="146"/>
      <c r="AS31" s="146"/>
    </row>
    <row r="32" spans="1:47" s="63" customFormat="1" ht="14.25" customHeight="1">
      <c r="A32" s="88"/>
      <c r="B32" s="89"/>
      <c r="C32" s="85"/>
      <c r="E32" s="45"/>
      <c r="F32" s="107" t="s">
        <v>80</v>
      </c>
      <c r="G32" s="109" t="s">
        <v>145</v>
      </c>
      <c r="H32" s="101"/>
      <c r="I32" s="101"/>
      <c r="J32" s="101"/>
      <c r="K32" s="101"/>
      <c r="L32" s="84"/>
      <c r="M32" s="101"/>
      <c r="N32" s="101"/>
      <c r="O32" s="101"/>
      <c r="P32" s="101"/>
      <c r="Q32" s="108"/>
      <c r="R32" s="101"/>
      <c r="S32" s="101"/>
      <c r="T32" s="101"/>
      <c r="U32" s="101"/>
      <c r="V32" s="101"/>
      <c r="Z32" s="85"/>
      <c r="AB32" s="45"/>
      <c r="AC32" s="45"/>
      <c r="AD32" s="101"/>
      <c r="AE32" s="101"/>
      <c r="AF32" s="101"/>
      <c r="AG32" s="101"/>
      <c r="AH32" s="101"/>
      <c r="AI32" s="84"/>
      <c r="AJ32" s="101"/>
      <c r="AK32" s="101"/>
      <c r="AL32" s="101"/>
      <c r="AM32" s="101"/>
      <c r="AN32" s="101"/>
      <c r="AO32" s="101"/>
      <c r="AP32" s="101"/>
      <c r="AQ32" s="101"/>
      <c r="AR32" s="101"/>
      <c r="AS32" s="101"/>
    </row>
    <row r="33" spans="1:47">
      <c r="F33" s="19" t="s">
        <v>80</v>
      </c>
      <c r="G33" s="21" t="s">
        <v>146</v>
      </c>
    </row>
    <row r="34" spans="1:47" s="59" customFormat="1" ht="18.75" customHeight="1" thickBot="1">
      <c r="A34" s="62" t="s">
        <v>142</v>
      </c>
      <c r="B34" s="63"/>
      <c r="C34" s="63"/>
      <c r="D34" s="63"/>
      <c r="E34" s="63"/>
      <c r="F34" s="63"/>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row>
    <row r="35" spans="1:47" s="63" customFormat="1" ht="15" customHeight="1">
      <c r="A35" s="242"/>
      <c r="B35" s="243"/>
      <c r="C35" s="243"/>
      <c r="D35" s="243"/>
      <c r="E35" s="243"/>
      <c r="F35" s="244"/>
      <c r="G35" s="245">
        <f>A38</f>
        <v>1</v>
      </c>
      <c r="H35" s="246"/>
      <c r="I35" s="246"/>
      <c r="J35" s="246"/>
      <c r="K35" s="246"/>
      <c r="L35" s="247"/>
      <c r="M35" s="245">
        <f>A41</f>
        <v>2</v>
      </c>
      <c r="N35" s="246"/>
      <c r="O35" s="246"/>
      <c r="P35" s="246"/>
      <c r="Q35" s="246"/>
      <c r="R35" s="247"/>
      <c r="S35" s="245">
        <f>A44</f>
        <v>3</v>
      </c>
      <c r="T35" s="246"/>
      <c r="U35" s="246"/>
      <c r="V35" s="246"/>
      <c r="W35" s="246"/>
      <c r="X35" s="247"/>
      <c r="Y35" s="245">
        <f>A47</f>
        <v>4</v>
      </c>
      <c r="Z35" s="246"/>
      <c r="AA35" s="246"/>
      <c r="AB35" s="246"/>
      <c r="AC35" s="246"/>
      <c r="AD35" s="247"/>
      <c r="AE35" s="245">
        <f>A50</f>
        <v>5</v>
      </c>
      <c r="AF35" s="246"/>
      <c r="AG35" s="246"/>
      <c r="AH35" s="246"/>
      <c r="AI35" s="246"/>
      <c r="AJ35" s="248"/>
      <c r="AK35" s="249" t="s">
        <v>74</v>
      </c>
      <c r="AL35" s="252" t="s">
        <v>1</v>
      </c>
      <c r="AM35" s="65" t="s">
        <v>2</v>
      </c>
      <c r="AN35" s="65" t="s">
        <v>3</v>
      </c>
      <c r="AO35" s="255" t="s">
        <v>2</v>
      </c>
      <c r="AP35" s="256"/>
      <c r="AQ35" s="207" t="s">
        <v>4</v>
      </c>
      <c r="AR35" s="207" t="s">
        <v>5</v>
      </c>
      <c r="AS35" s="210" t="s">
        <v>6</v>
      </c>
      <c r="AT35" s="211"/>
      <c r="AU35" s="216" t="s">
        <v>7</v>
      </c>
    </row>
    <row r="36" spans="1:47" s="63" customFormat="1" ht="15" customHeight="1">
      <c r="A36" s="218"/>
      <c r="B36" s="219"/>
      <c r="C36" s="219"/>
      <c r="D36" s="219"/>
      <c r="E36" s="219"/>
      <c r="F36" s="220"/>
      <c r="G36" s="221" t="str">
        <f>IF(A39=""," ",A39)</f>
        <v>ＣｅＬＬ</v>
      </c>
      <c r="H36" s="222"/>
      <c r="I36" s="222"/>
      <c r="J36" s="222"/>
      <c r="K36" s="222"/>
      <c r="L36" s="223"/>
      <c r="M36" s="227" t="str">
        <f>IF(A42=""," ",A42)</f>
        <v>ＡＮＧＥ</v>
      </c>
      <c r="N36" s="228"/>
      <c r="O36" s="228"/>
      <c r="P36" s="228"/>
      <c r="Q36" s="228"/>
      <c r="R36" s="229"/>
      <c r="S36" s="221" t="str">
        <f>IF(A45=""," ",A45)</f>
        <v>すいようび</v>
      </c>
      <c r="T36" s="222"/>
      <c r="U36" s="222"/>
      <c r="V36" s="222"/>
      <c r="W36" s="222"/>
      <c r="X36" s="223"/>
      <c r="Y36" s="221" t="str">
        <f>IF(A48=""," ",A48)</f>
        <v>チーム牟礼</v>
      </c>
      <c r="Z36" s="222"/>
      <c r="AA36" s="222"/>
      <c r="AB36" s="222"/>
      <c r="AC36" s="222"/>
      <c r="AD36" s="223"/>
      <c r="AE36" s="221" t="str">
        <f>IF(A51=""," ",A51)</f>
        <v>Ｓｏｕｔｈ</v>
      </c>
      <c r="AF36" s="222"/>
      <c r="AG36" s="222"/>
      <c r="AH36" s="222"/>
      <c r="AI36" s="222"/>
      <c r="AJ36" s="233"/>
      <c r="AK36" s="250"/>
      <c r="AL36" s="253"/>
      <c r="AM36" s="66"/>
      <c r="AN36" s="66"/>
      <c r="AO36" s="235" t="s">
        <v>3</v>
      </c>
      <c r="AP36" s="236"/>
      <c r="AQ36" s="208"/>
      <c r="AR36" s="208"/>
      <c r="AS36" s="212"/>
      <c r="AT36" s="213"/>
      <c r="AU36" s="217"/>
    </row>
    <row r="37" spans="1:47" s="63" customFormat="1" ht="14.25" thickBot="1">
      <c r="A37" s="237"/>
      <c r="B37" s="238"/>
      <c r="C37" s="238"/>
      <c r="D37" s="238"/>
      <c r="E37" s="238"/>
      <c r="F37" s="239"/>
      <c r="G37" s="224"/>
      <c r="H37" s="225"/>
      <c r="I37" s="225"/>
      <c r="J37" s="225"/>
      <c r="K37" s="225"/>
      <c r="L37" s="226"/>
      <c r="M37" s="230"/>
      <c r="N37" s="231"/>
      <c r="O37" s="231"/>
      <c r="P37" s="231"/>
      <c r="Q37" s="231"/>
      <c r="R37" s="232"/>
      <c r="S37" s="224"/>
      <c r="T37" s="225"/>
      <c r="U37" s="225"/>
      <c r="V37" s="225"/>
      <c r="W37" s="225"/>
      <c r="X37" s="226"/>
      <c r="Y37" s="224"/>
      <c r="Z37" s="225"/>
      <c r="AA37" s="225"/>
      <c r="AB37" s="225"/>
      <c r="AC37" s="225"/>
      <c r="AD37" s="226"/>
      <c r="AE37" s="224"/>
      <c r="AF37" s="225"/>
      <c r="AG37" s="225"/>
      <c r="AH37" s="225"/>
      <c r="AI37" s="225"/>
      <c r="AJ37" s="234"/>
      <c r="AK37" s="251"/>
      <c r="AL37" s="254"/>
      <c r="AM37" s="67" t="s">
        <v>8</v>
      </c>
      <c r="AN37" s="67" t="s">
        <v>8</v>
      </c>
      <c r="AO37" s="240" t="s">
        <v>9</v>
      </c>
      <c r="AP37" s="241"/>
      <c r="AQ37" s="209"/>
      <c r="AR37" s="209"/>
      <c r="AS37" s="214"/>
      <c r="AT37" s="215"/>
      <c r="AU37" s="217"/>
    </row>
    <row r="38" spans="1:47" s="63" customFormat="1" ht="15" customHeight="1">
      <c r="A38" s="175">
        <v>1</v>
      </c>
      <c r="B38" s="176"/>
      <c r="C38" s="176"/>
      <c r="D38" s="176"/>
      <c r="E38" s="176"/>
      <c r="F38" s="177"/>
      <c r="G38" s="204"/>
      <c r="H38" s="179"/>
      <c r="I38" s="179"/>
      <c r="J38" s="179"/>
      <c r="K38" s="179"/>
      <c r="L38" s="196"/>
      <c r="M38" s="68"/>
      <c r="N38" s="69"/>
      <c r="O38" s="70">
        <v>15</v>
      </c>
      <c r="P38" s="69" t="s">
        <v>196</v>
      </c>
      <c r="Q38" s="71">
        <v>12</v>
      </c>
      <c r="R38" s="72"/>
      <c r="S38" s="68"/>
      <c r="T38" s="69"/>
      <c r="U38" s="70">
        <v>14</v>
      </c>
      <c r="V38" s="69" t="s">
        <v>196</v>
      </c>
      <c r="W38" s="71">
        <v>15</v>
      </c>
      <c r="X38" s="72"/>
      <c r="Y38" s="68"/>
      <c r="Z38" s="69"/>
      <c r="AA38" s="70">
        <v>15</v>
      </c>
      <c r="AB38" s="69" t="s">
        <v>196</v>
      </c>
      <c r="AC38" s="71">
        <v>14</v>
      </c>
      <c r="AD38" s="72"/>
      <c r="AE38" s="68"/>
      <c r="AF38" s="69"/>
      <c r="AG38" s="70">
        <v>15</v>
      </c>
      <c r="AH38" s="69" t="s">
        <v>196</v>
      </c>
      <c r="AI38" s="71">
        <v>7</v>
      </c>
      <c r="AJ38" s="69"/>
      <c r="AK38" s="184">
        <f>COUNTIF(G38:AJ40,"○")</f>
        <v>3</v>
      </c>
      <c r="AL38" s="187">
        <f>COUNTIF(G38:AJ40,"●")</f>
        <v>0</v>
      </c>
      <c r="AM38" s="187">
        <f>N39+T39+Z39+AF39</f>
        <v>7</v>
      </c>
      <c r="AN38" s="187">
        <f>R39+X39+AD39+AJ39</f>
        <v>1</v>
      </c>
      <c r="AO38" s="159">
        <f>IF(AN38=0,"----",AM38/AN38)</f>
        <v>7</v>
      </c>
      <c r="AP38" s="160"/>
      <c r="AQ38" s="190">
        <f>SUM(O38:O40,U38:U40,AA38:AA40,AG38:AG40)</f>
        <v>119</v>
      </c>
      <c r="AR38" s="190">
        <f>SUM(Q38:Q40,W38:W40,AC38:AC40,AI38:AI40)</f>
        <v>85</v>
      </c>
      <c r="AS38" s="159">
        <f>AQ38/AR38</f>
        <v>1.4</v>
      </c>
      <c r="AT38" s="160"/>
      <c r="AU38" s="165">
        <v>1</v>
      </c>
    </row>
    <row r="39" spans="1:47" s="63" customFormat="1" ht="15" customHeight="1">
      <c r="A39" s="168" t="s">
        <v>43</v>
      </c>
      <c r="B39" s="169"/>
      <c r="C39" s="169"/>
      <c r="D39" s="169"/>
      <c r="E39" s="169"/>
      <c r="F39" s="170"/>
      <c r="G39" s="205"/>
      <c r="H39" s="181"/>
      <c r="I39" s="181"/>
      <c r="J39" s="181"/>
      <c r="K39" s="181"/>
      <c r="L39" s="197"/>
      <c r="M39" s="73" t="str">
        <f>IF(N39&gt;R39,"○",IF(N39=R39,"△",IF(N39&lt;R39,"●")))</f>
        <v>○</v>
      </c>
      <c r="N39" s="74">
        <v>2</v>
      </c>
      <c r="O39" s="75">
        <v>15</v>
      </c>
      <c r="P39" s="76" t="str">
        <f>IF(O39="","","-")</f>
        <v>-</v>
      </c>
      <c r="Q39" s="77">
        <v>9</v>
      </c>
      <c r="R39" s="77">
        <v>0</v>
      </c>
      <c r="S39" s="73" t="str">
        <f>IF(T39&gt;X39,"○",IF(T39=X39,"△",IF(T39&lt;X39,"●")))</f>
        <v>△</v>
      </c>
      <c r="T39" s="74">
        <v>1</v>
      </c>
      <c r="U39" s="75">
        <v>15</v>
      </c>
      <c r="V39" s="76" t="str">
        <f>IF(U39="","","-")</f>
        <v>-</v>
      </c>
      <c r="W39" s="77">
        <v>9</v>
      </c>
      <c r="X39" s="77">
        <v>1</v>
      </c>
      <c r="Y39" s="73" t="str">
        <f>IF(Z39&gt;AD39,"○",IF(Z39=AD39,"△",IF(Z39&lt;AD39,"●")))</f>
        <v>○</v>
      </c>
      <c r="Z39" s="74">
        <v>2</v>
      </c>
      <c r="AA39" s="75">
        <v>15</v>
      </c>
      <c r="AB39" s="76" t="str">
        <f>IF(AA39="","","-")</f>
        <v>-</v>
      </c>
      <c r="AC39" s="77">
        <v>7</v>
      </c>
      <c r="AD39" s="77">
        <v>0</v>
      </c>
      <c r="AE39" s="73" t="str">
        <f>IF(AF39&gt;AJ39,"○",IF(AF39=AJ39,"△",IF(AF39&lt;AJ39,"●")))</f>
        <v>○</v>
      </c>
      <c r="AF39" s="74">
        <v>2</v>
      </c>
      <c r="AG39" s="75">
        <v>15</v>
      </c>
      <c r="AH39" s="76" t="str">
        <f>IF(AG39="","","-")</f>
        <v>-</v>
      </c>
      <c r="AI39" s="77">
        <v>12</v>
      </c>
      <c r="AJ39" s="74">
        <v>0</v>
      </c>
      <c r="AK39" s="185"/>
      <c r="AL39" s="188"/>
      <c r="AM39" s="188"/>
      <c r="AN39" s="188"/>
      <c r="AO39" s="161"/>
      <c r="AP39" s="162"/>
      <c r="AQ39" s="191"/>
      <c r="AR39" s="191"/>
      <c r="AS39" s="161"/>
      <c r="AT39" s="162"/>
      <c r="AU39" s="166"/>
    </row>
    <row r="40" spans="1:47" s="63" customFormat="1" ht="14.25" thickBot="1">
      <c r="A40" s="193"/>
      <c r="B40" s="194"/>
      <c r="C40" s="194"/>
      <c r="D40" s="194"/>
      <c r="E40" s="194"/>
      <c r="F40" s="195"/>
      <c r="G40" s="206"/>
      <c r="H40" s="183"/>
      <c r="I40" s="183"/>
      <c r="J40" s="183"/>
      <c r="K40" s="183"/>
      <c r="L40" s="198"/>
      <c r="M40" s="78"/>
      <c r="N40" s="79"/>
      <c r="O40" s="80"/>
      <c r="P40" s="79" t="str">
        <f>IF(O40="","","-")</f>
        <v/>
      </c>
      <c r="Q40" s="81"/>
      <c r="R40" s="82"/>
      <c r="S40" s="78"/>
      <c r="T40" s="79"/>
      <c r="U40" s="80"/>
      <c r="V40" s="79" t="str">
        <f>IF(U40="","","-")</f>
        <v/>
      </c>
      <c r="W40" s="81"/>
      <c r="X40" s="82"/>
      <c r="Y40" s="78"/>
      <c r="Z40" s="79"/>
      <c r="AA40" s="80"/>
      <c r="AB40" s="79" t="str">
        <f>IF(AA40="","","-")</f>
        <v/>
      </c>
      <c r="AC40" s="81"/>
      <c r="AD40" s="82"/>
      <c r="AE40" s="78"/>
      <c r="AF40" s="79"/>
      <c r="AG40" s="80"/>
      <c r="AH40" s="79" t="str">
        <f>IF(AG40="","","-")</f>
        <v/>
      </c>
      <c r="AI40" s="81"/>
      <c r="AJ40" s="79"/>
      <c r="AK40" s="186"/>
      <c r="AL40" s="189"/>
      <c r="AM40" s="189"/>
      <c r="AN40" s="189"/>
      <c r="AO40" s="163"/>
      <c r="AP40" s="164"/>
      <c r="AQ40" s="192"/>
      <c r="AR40" s="192"/>
      <c r="AS40" s="163"/>
      <c r="AT40" s="164"/>
      <c r="AU40" s="167"/>
    </row>
    <row r="41" spans="1:47" s="63" customFormat="1" ht="15" customHeight="1">
      <c r="A41" s="175">
        <v>2</v>
      </c>
      <c r="B41" s="176"/>
      <c r="C41" s="176"/>
      <c r="D41" s="176"/>
      <c r="E41" s="176"/>
      <c r="F41" s="177"/>
      <c r="G41" s="68"/>
      <c r="H41" s="69"/>
      <c r="I41" s="70">
        <f>Q38</f>
        <v>12</v>
      </c>
      <c r="J41" s="69" t="s">
        <v>196</v>
      </c>
      <c r="K41" s="71">
        <f>O38</f>
        <v>15</v>
      </c>
      <c r="L41" s="72"/>
      <c r="M41" s="180"/>
      <c r="N41" s="181"/>
      <c r="O41" s="181"/>
      <c r="P41" s="181"/>
      <c r="Q41" s="181"/>
      <c r="R41" s="197"/>
      <c r="S41" s="68"/>
      <c r="T41" s="69"/>
      <c r="U41" s="70">
        <v>15</v>
      </c>
      <c r="V41" s="69" t="s">
        <v>196</v>
      </c>
      <c r="W41" s="71">
        <v>5</v>
      </c>
      <c r="X41" s="72"/>
      <c r="Y41" s="68"/>
      <c r="Z41" s="69"/>
      <c r="AA41" s="70">
        <v>15</v>
      </c>
      <c r="AB41" s="69" t="s">
        <v>196</v>
      </c>
      <c r="AC41" s="71">
        <v>3</v>
      </c>
      <c r="AD41" s="72"/>
      <c r="AE41" s="68"/>
      <c r="AF41" s="69"/>
      <c r="AG41" s="70">
        <v>15</v>
      </c>
      <c r="AH41" s="69" t="s">
        <v>196</v>
      </c>
      <c r="AI41" s="71">
        <v>5</v>
      </c>
      <c r="AJ41" s="69"/>
      <c r="AK41" s="184">
        <f>COUNTIF(G41:AJ43,"○")</f>
        <v>3</v>
      </c>
      <c r="AL41" s="187">
        <f>COUNTIF(G41:AJ43,"●")</f>
        <v>1</v>
      </c>
      <c r="AM41" s="187">
        <f>H42+T42+Z42+AF42</f>
        <v>6</v>
      </c>
      <c r="AN41" s="187">
        <f>L42+X42+AD42+AJ42</f>
        <v>2</v>
      </c>
      <c r="AO41" s="159">
        <f>IF(AN41=0,"----",AM41/AN41)</f>
        <v>3</v>
      </c>
      <c r="AP41" s="160"/>
      <c r="AQ41" s="190">
        <f>SUM(I41:I43,U41:U43,AA41:AA43,AG41:AG43)</f>
        <v>111</v>
      </c>
      <c r="AR41" s="190">
        <f>SUM(K41:K43,W41:W43,AC41:AC43,AI41:AI43)</f>
        <v>67</v>
      </c>
      <c r="AS41" s="159">
        <f>AQ41/AR41</f>
        <v>1.6567164179104477</v>
      </c>
      <c r="AT41" s="160"/>
      <c r="AU41" s="202">
        <v>2</v>
      </c>
    </row>
    <row r="42" spans="1:47" s="63" customFormat="1" ht="15" customHeight="1">
      <c r="A42" s="168" t="s">
        <v>101</v>
      </c>
      <c r="B42" s="169"/>
      <c r="C42" s="169"/>
      <c r="D42" s="169"/>
      <c r="E42" s="169"/>
      <c r="F42" s="170"/>
      <c r="G42" s="73" t="str">
        <f>IF(M39="○","●",IF(M39="△","△",IF(M39="●","○",IF(M39="",""))))</f>
        <v>●</v>
      </c>
      <c r="H42" s="74">
        <f>IF(R39="","",R39)</f>
        <v>0</v>
      </c>
      <c r="I42" s="75">
        <f>IF(Q39="","",Q39)</f>
        <v>9</v>
      </c>
      <c r="J42" s="76" t="str">
        <f>IF(I42="","","-")</f>
        <v>-</v>
      </c>
      <c r="K42" s="77">
        <f>IF(O39="","",O39)</f>
        <v>15</v>
      </c>
      <c r="L42" s="77">
        <f>IF(N39="","",N39)</f>
        <v>2</v>
      </c>
      <c r="M42" s="180"/>
      <c r="N42" s="181"/>
      <c r="O42" s="181"/>
      <c r="P42" s="181"/>
      <c r="Q42" s="181"/>
      <c r="R42" s="197"/>
      <c r="S42" s="73" t="str">
        <f>IF(T42&gt;X42,"○",IF(T42=X42,"△",IF(T42&lt;X42,"●")))</f>
        <v>○</v>
      </c>
      <c r="T42" s="74">
        <v>2</v>
      </c>
      <c r="U42" s="75">
        <v>15</v>
      </c>
      <c r="V42" s="76" t="str">
        <f>IF(U42="","","-")</f>
        <v>-</v>
      </c>
      <c r="W42" s="77">
        <v>14</v>
      </c>
      <c r="X42" s="77">
        <v>0</v>
      </c>
      <c r="Y42" s="73" t="str">
        <f>IF(Z42&gt;AD42,"○",IF(Z42=AD42,"△",IF(Z42&lt;AD42,"●")))</f>
        <v>○</v>
      </c>
      <c r="Z42" s="74">
        <v>2</v>
      </c>
      <c r="AA42" s="75">
        <v>15</v>
      </c>
      <c r="AB42" s="76" t="str">
        <f>IF(AA42="","","-")</f>
        <v>-</v>
      </c>
      <c r="AC42" s="77">
        <v>6</v>
      </c>
      <c r="AD42" s="77">
        <v>0</v>
      </c>
      <c r="AE42" s="73" t="str">
        <f>IF(AF42&gt;AJ42,"○",IF(AF42=AJ42,"△",IF(AF42&lt;AJ42,"●")))</f>
        <v>○</v>
      </c>
      <c r="AF42" s="74">
        <v>2</v>
      </c>
      <c r="AG42" s="75">
        <v>15</v>
      </c>
      <c r="AH42" s="76" t="str">
        <f>IF(AG42="","","-")</f>
        <v>-</v>
      </c>
      <c r="AI42" s="77">
        <v>4</v>
      </c>
      <c r="AJ42" s="74">
        <v>0</v>
      </c>
      <c r="AK42" s="185"/>
      <c r="AL42" s="188"/>
      <c r="AM42" s="188"/>
      <c r="AN42" s="188"/>
      <c r="AO42" s="161"/>
      <c r="AP42" s="162"/>
      <c r="AQ42" s="191"/>
      <c r="AR42" s="191"/>
      <c r="AS42" s="161"/>
      <c r="AT42" s="162"/>
      <c r="AU42" s="166"/>
    </row>
    <row r="43" spans="1:47" s="63" customFormat="1" ht="14.25" thickBot="1">
      <c r="A43" s="171"/>
      <c r="B43" s="172"/>
      <c r="C43" s="172"/>
      <c r="D43" s="172"/>
      <c r="E43" s="172"/>
      <c r="F43" s="173"/>
      <c r="G43" s="78"/>
      <c r="H43" s="79"/>
      <c r="I43" s="80" t="str">
        <f>IF(Q40="","",Q40)</f>
        <v/>
      </c>
      <c r="J43" s="79" t="str">
        <f>IF(I43="","","-")</f>
        <v/>
      </c>
      <c r="K43" s="81" t="str">
        <f>IF(O40="","",O40)</f>
        <v/>
      </c>
      <c r="L43" s="82"/>
      <c r="M43" s="180"/>
      <c r="N43" s="181"/>
      <c r="O43" s="181"/>
      <c r="P43" s="181"/>
      <c r="Q43" s="181"/>
      <c r="R43" s="197"/>
      <c r="S43" s="78"/>
      <c r="T43" s="79"/>
      <c r="U43" s="80"/>
      <c r="V43" s="79" t="str">
        <f>IF(U43="","","-")</f>
        <v/>
      </c>
      <c r="W43" s="81"/>
      <c r="X43" s="82"/>
      <c r="Y43" s="78"/>
      <c r="Z43" s="79"/>
      <c r="AA43" s="80"/>
      <c r="AB43" s="79" t="str">
        <f>IF(AA43="","","-")</f>
        <v/>
      </c>
      <c r="AC43" s="81"/>
      <c r="AD43" s="82"/>
      <c r="AE43" s="78"/>
      <c r="AF43" s="79"/>
      <c r="AG43" s="80"/>
      <c r="AH43" s="79" t="str">
        <f>IF(AG43="","","-")</f>
        <v/>
      </c>
      <c r="AI43" s="81"/>
      <c r="AJ43" s="79"/>
      <c r="AK43" s="186"/>
      <c r="AL43" s="189"/>
      <c r="AM43" s="189"/>
      <c r="AN43" s="189"/>
      <c r="AO43" s="163"/>
      <c r="AP43" s="164"/>
      <c r="AQ43" s="192"/>
      <c r="AR43" s="192"/>
      <c r="AS43" s="163"/>
      <c r="AT43" s="164"/>
      <c r="AU43" s="203"/>
    </row>
    <row r="44" spans="1:47" s="63" customFormat="1" ht="15" customHeight="1">
      <c r="A44" s="199">
        <v>3</v>
      </c>
      <c r="B44" s="200"/>
      <c r="C44" s="200"/>
      <c r="D44" s="200"/>
      <c r="E44" s="200"/>
      <c r="F44" s="201"/>
      <c r="G44" s="68"/>
      <c r="H44" s="69"/>
      <c r="I44" s="70">
        <f>W38</f>
        <v>15</v>
      </c>
      <c r="J44" s="69" t="s">
        <v>196</v>
      </c>
      <c r="K44" s="71">
        <f>U38</f>
        <v>14</v>
      </c>
      <c r="L44" s="72"/>
      <c r="M44" s="68"/>
      <c r="N44" s="69"/>
      <c r="O44" s="70">
        <f>W41</f>
        <v>5</v>
      </c>
      <c r="P44" s="69" t="s">
        <v>196</v>
      </c>
      <c r="Q44" s="71">
        <f>U41</f>
        <v>15</v>
      </c>
      <c r="R44" s="72"/>
      <c r="S44" s="178"/>
      <c r="T44" s="179"/>
      <c r="U44" s="179"/>
      <c r="V44" s="179"/>
      <c r="W44" s="179"/>
      <c r="X44" s="196"/>
      <c r="Y44" s="68"/>
      <c r="Z44" s="69"/>
      <c r="AA44" s="70">
        <v>12</v>
      </c>
      <c r="AB44" s="69" t="s">
        <v>196</v>
      </c>
      <c r="AC44" s="71">
        <v>15</v>
      </c>
      <c r="AD44" s="72"/>
      <c r="AE44" s="68"/>
      <c r="AF44" s="69"/>
      <c r="AG44" s="70">
        <v>15</v>
      </c>
      <c r="AH44" s="69" t="s">
        <v>196</v>
      </c>
      <c r="AI44" s="71">
        <v>11</v>
      </c>
      <c r="AJ44" s="69"/>
      <c r="AK44" s="184">
        <f>COUNTIF(G44:AJ46,"○")</f>
        <v>1</v>
      </c>
      <c r="AL44" s="187">
        <f>COUNTIF(G44:AJ46,"●")</f>
        <v>1</v>
      </c>
      <c r="AM44" s="187">
        <f>H45+N45+Z45+AF45</f>
        <v>4</v>
      </c>
      <c r="AN44" s="187">
        <f>L45+R45+AD45+AJ45</f>
        <v>4</v>
      </c>
      <c r="AO44" s="159">
        <f>IF(AN44=0,"----",AM44/AN44)</f>
        <v>1</v>
      </c>
      <c r="AP44" s="160"/>
      <c r="AQ44" s="190">
        <f>SUM(I44:I46,O44:O46,AA44:AA46,AG44:AG46)</f>
        <v>100</v>
      </c>
      <c r="AR44" s="190">
        <f>SUM(K44:K46,Q44:Q46,AC44:AC46,AI44:AI46)</f>
        <v>97</v>
      </c>
      <c r="AS44" s="159">
        <f>AQ44/AR44</f>
        <v>1.0309278350515463</v>
      </c>
      <c r="AT44" s="160"/>
      <c r="AU44" s="165">
        <v>3</v>
      </c>
    </row>
    <row r="45" spans="1:47" s="63" customFormat="1" ht="15" customHeight="1">
      <c r="A45" s="168" t="s">
        <v>107</v>
      </c>
      <c r="B45" s="169"/>
      <c r="C45" s="169"/>
      <c r="D45" s="169"/>
      <c r="E45" s="169"/>
      <c r="F45" s="170"/>
      <c r="G45" s="73" t="str">
        <f>IF(S39="○","●",IF(S39="△","△",IF(S39="●","○",IF(S39="",""))))</f>
        <v>△</v>
      </c>
      <c r="H45" s="74">
        <f>IF(X39="","",X39)</f>
        <v>1</v>
      </c>
      <c r="I45" s="75">
        <f>IF(W39="","",W39)</f>
        <v>9</v>
      </c>
      <c r="J45" s="76" t="str">
        <f>IF(I45="","","-")</f>
        <v>-</v>
      </c>
      <c r="K45" s="77">
        <f>IF(U39="","",U39)</f>
        <v>15</v>
      </c>
      <c r="L45" s="77">
        <f>IF(T39="","",T39)</f>
        <v>1</v>
      </c>
      <c r="M45" s="73" t="str">
        <f>IF(S42="○","●",IF(S42="△","△",IF(S42="●","○",IF(S42="",""))))</f>
        <v>●</v>
      </c>
      <c r="N45" s="74">
        <f>IF(X42="","",X42)</f>
        <v>0</v>
      </c>
      <c r="O45" s="75">
        <f>IF(W42="","",W42)</f>
        <v>14</v>
      </c>
      <c r="P45" s="76" t="str">
        <f>IF(O45="","","-")</f>
        <v>-</v>
      </c>
      <c r="Q45" s="77">
        <f>IF(U42="","",U42)</f>
        <v>15</v>
      </c>
      <c r="R45" s="77">
        <f>IF(T42="","",T42)</f>
        <v>2</v>
      </c>
      <c r="S45" s="180"/>
      <c r="T45" s="181"/>
      <c r="U45" s="181"/>
      <c r="V45" s="181"/>
      <c r="W45" s="181"/>
      <c r="X45" s="197"/>
      <c r="Y45" s="73" t="str">
        <f>IF(Z45&gt;AD45,"○",IF(Z45=AD45,"△",IF(Z45&lt;AD45,"●")))</f>
        <v>△</v>
      </c>
      <c r="Z45" s="74">
        <v>1</v>
      </c>
      <c r="AA45" s="75">
        <v>15</v>
      </c>
      <c r="AB45" s="76" t="str">
        <f>IF(AA45="","","-")</f>
        <v>-</v>
      </c>
      <c r="AC45" s="77">
        <v>9</v>
      </c>
      <c r="AD45" s="77">
        <v>1</v>
      </c>
      <c r="AE45" s="73" t="str">
        <f>IF(AF45&gt;AJ45,"○",IF(AF45=AJ45,"△",IF(AF45&lt;AJ45,"●")))</f>
        <v>○</v>
      </c>
      <c r="AF45" s="74">
        <v>2</v>
      </c>
      <c r="AG45" s="75">
        <v>15</v>
      </c>
      <c r="AH45" s="76" t="str">
        <f>IF(AG45="","","-")</f>
        <v>-</v>
      </c>
      <c r="AI45" s="77">
        <v>3</v>
      </c>
      <c r="AJ45" s="74">
        <v>0</v>
      </c>
      <c r="AK45" s="185"/>
      <c r="AL45" s="188"/>
      <c r="AM45" s="188"/>
      <c r="AN45" s="188"/>
      <c r="AO45" s="161"/>
      <c r="AP45" s="162"/>
      <c r="AQ45" s="191"/>
      <c r="AR45" s="191"/>
      <c r="AS45" s="161"/>
      <c r="AT45" s="162"/>
      <c r="AU45" s="166"/>
    </row>
    <row r="46" spans="1:47" s="63" customFormat="1" ht="14.25" thickBot="1">
      <c r="A46" s="193"/>
      <c r="B46" s="194"/>
      <c r="C46" s="194"/>
      <c r="D46" s="194"/>
      <c r="E46" s="194"/>
      <c r="F46" s="195"/>
      <c r="G46" s="78"/>
      <c r="H46" s="79"/>
      <c r="I46" s="80" t="str">
        <f>IF(W40="","",W40)</f>
        <v/>
      </c>
      <c r="J46" s="79" t="str">
        <f>IF(I46="","","-")</f>
        <v/>
      </c>
      <c r="K46" s="81" t="str">
        <f>IF(U40="","",U40)</f>
        <v/>
      </c>
      <c r="L46" s="82"/>
      <c r="M46" s="78"/>
      <c r="N46" s="79"/>
      <c r="O46" s="80" t="str">
        <f>IF(W43="","",W43)</f>
        <v/>
      </c>
      <c r="P46" s="79" t="str">
        <f>IF(O46="","","-")</f>
        <v/>
      </c>
      <c r="Q46" s="81" t="str">
        <f>IF(U43="","",U43)</f>
        <v/>
      </c>
      <c r="R46" s="82"/>
      <c r="S46" s="182"/>
      <c r="T46" s="183"/>
      <c r="U46" s="183"/>
      <c r="V46" s="183"/>
      <c r="W46" s="183"/>
      <c r="X46" s="198"/>
      <c r="Y46" s="78"/>
      <c r="Z46" s="79"/>
      <c r="AA46" s="80"/>
      <c r="AB46" s="79" t="str">
        <f>IF(AA46="","","-")</f>
        <v/>
      </c>
      <c r="AC46" s="81"/>
      <c r="AD46" s="82"/>
      <c r="AE46" s="78"/>
      <c r="AF46" s="79"/>
      <c r="AG46" s="80"/>
      <c r="AH46" s="79" t="str">
        <f>IF(AG46="","","-")</f>
        <v/>
      </c>
      <c r="AI46" s="81"/>
      <c r="AJ46" s="79"/>
      <c r="AK46" s="186"/>
      <c r="AL46" s="189"/>
      <c r="AM46" s="189"/>
      <c r="AN46" s="189"/>
      <c r="AO46" s="163"/>
      <c r="AP46" s="164"/>
      <c r="AQ46" s="192"/>
      <c r="AR46" s="192"/>
      <c r="AS46" s="163"/>
      <c r="AT46" s="164"/>
      <c r="AU46" s="167"/>
    </row>
    <row r="47" spans="1:47" s="63" customFormat="1" ht="15" customHeight="1">
      <c r="A47" s="175">
        <v>4</v>
      </c>
      <c r="B47" s="176"/>
      <c r="C47" s="176"/>
      <c r="D47" s="176"/>
      <c r="E47" s="176"/>
      <c r="F47" s="177"/>
      <c r="G47" s="68"/>
      <c r="H47" s="69"/>
      <c r="I47" s="70">
        <f>AC38</f>
        <v>14</v>
      </c>
      <c r="J47" s="69" t="s">
        <v>196</v>
      </c>
      <c r="K47" s="71">
        <f>AA38</f>
        <v>15</v>
      </c>
      <c r="L47" s="72"/>
      <c r="M47" s="68"/>
      <c r="N47" s="69"/>
      <c r="O47" s="70">
        <f>AC41</f>
        <v>3</v>
      </c>
      <c r="P47" s="69" t="s">
        <v>196</v>
      </c>
      <c r="Q47" s="71">
        <f>AA41</f>
        <v>15</v>
      </c>
      <c r="R47" s="72"/>
      <c r="S47" s="68"/>
      <c r="T47" s="69"/>
      <c r="U47" s="70">
        <f>AC44</f>
        <v>15</v>
      </c>
      <c r="V47" s="69" t="s">
        <v>196</v>
      </c>
      <c r="W47" s="71">
        <f>AA44</f>
        <v>12</v>
      </c>
      <c r="X47" s="72"/>
      <c r="Y47" s="178"/>
      <c r="Z47" s="179"/>
      <c r="AA47" s="179"/>
      <c r="AB47" s="179"/>
      <c r="AC47" s="179"/>
      <c r="AD47" s="196"/>
      <c r="AE47" s="68"/>
      <c r="AF47" s="69"/>
      <c r="AG47" s="70">
        <v>15</v>
      </c>
      <c r="AH47" s="69" t="s">
        <v>196</v>
      </c>
      <c r="AI47" s="71">
        <v>7</v>
      </c>
      <c r="AJ47" s="69"/>
      <c r="AK47" s="184">
        <f>COUNTIF(G47:AJ49,"○")</f>
        <v>1</v>
      </c>
      <c r="AL47" s="187">
        <f>COUNTIF(G47:AJ49,"●")</f>
        <v>2</v>
      </c>
      <c r="AM47" s="187">
        <f>H48+N48+T48+AF48</f>
        <v>3</v>
      </c>
      <c r="AN47" s="187">
        <f>L48+R48+X48+AJ48</f>
        <v>5</v>
      </c>
      <c r="AO47" s="159">
        <f>IF(AN47=0,"----",AM47/AN47)</f>
        <v>0.6</v>
      </c>
      <c r="AP47" s="160"/>
      <c r="AQ47" s="190">
        <f>SUM(I47:I49,O47:O49,U47:U49,AG47:AG49)</f>
        <v>84</v>
      </c>
      <c r="AR47" s="190">
        <f>SUM(K47:K49,Q47:Q49,W47:W49,AI47:AI49)</f>
        <v>98</v>
      </c>
      <c r="AS47" s="159">
        <f>AQ47/AR47</f>
        <v>0.8571428571428571</v>
      </c>
      <c r="AT47" s="160"/>
      <c r="AU47" s="165">
        <v>4</v>
      </c>
    </row>
    <row r="48" spans="1:47" s="63" customFormat="1" ht="15" customHeight="1">
      <c r="A48" s="168" t="s">
        <v>42</v>
      </c>
      <c r="B48" s="169"/>
      <c r="C48" s="169"/>
      <c r="D48" s="169"/>
      <c r="E48" s="169"/>
      <c r="F48" s="170"/>
      <c r="G48" s="73" t="str">
        <f>IF(Y39="○","●",IF(Y39="△","△",IF(Y39="●","○",IF(Y39="",""))))</f>
        <v>●</v>
      </c>
      <c r="H48" s="74">
        <f>IF(AD39="","",AD39)</f>
        <v>0</v>
      </c>
      <c r="I48" s="75">
        <f>IF(AC39="","",AC39)</f>
        <v>7</v>
      </c>
      <c r="J48" s="76" t="str">
        <f>IF(I48="","","-")</f>
        <v>-</v>
      </c>
      <c r="K48" s="77">
        <f>IF(AA39="","",AA39)</f>
        <v>15</v>
      </c>
      <c r="L48" s="77">
        <f>IF(Z39="","",Z39)</f>
        <v>2</v>
      </c>
      <c r="M48" s="73" t="str">
        <f>IF(Y42="○","●",IF(Y42="△","△",IF(Y42="●","○",IF(Y42="",""))))</f>
        <v>●</v>
      </c>
      <c r="N48" s="74">
        <f>IF(AD42="","",AD42)</f>
        <v>0</v>
      </c>
      <c r="O48" s="75">
        <f>IF(AC42="","",AC42)</f>
        <v>6</v>
      </c>
      <c r="P48" s="76" t="str">
        <f>IF(O48="","","-")</f>
        <v>-</v>
      </c>
      <c r="Q48" s="77">
        <f>IF(AA42="","",AA42)</f>
        <v>15</v>
      </c>
      <c r="R48" s="77">
        <f>IF(Z42="","",Z42)</f>
        <v>2</v>
      </c>
      <c r="S48" s="73" t="str">
        <f>IF(Y45="○","●",IF(Y45="△","△",IF(Y45="●","○",IF(Y45="",""))))</f>
        <v>△</v>
      </c>
      <c r="T48" s="74">
        <f>IF(AD45="","",AD45)</f>
        <v>1</v>
      </c>
      <c r="U48" s="75">
        <f>IF(AC45="","",AC45)</f>
        <v>9</v>
      </c>
      <c r="V48" s="76" t="str">
        <f>IF(U48="","","-")</f>
        <v>-</v>
      </c>
      <c r="W48" s="77">
        <f>IF(AA45="","",AA45)</f>
        <v>15</v>
      </c>
      <c r="X48" s="77">
        <f>IF(Z45="","",Z45)</f>
        <v>1</v>
      </c>
      <c r="Y48" s="180"/>
      <c r="Z48" s="181"/>
      <c r="AA48" s="181"/>
      <c r="AB48" s="181"/>
      <c r="AC48" s="181"/>
      <c r="AD48" s="197"/>
      <c r="AE48" s="73" t="str">
        <f>IF(AF48&gt;AJ48,"○",IF(AF48=AJ48,"△",IF(AF48&lt;AJ48,"●")))</f>
        <v>○</v>
      </c>
      <c r="AF48" s="74">
        <v>2</v>
      </c>
      <c r="AG48" s="75">
        <v>15</v>
      </c>
      <c r="AH48" s="76" t="str">
        <f>IF(AG48="","","-")</f>
        <v>-</v>
      </c>
      <c r="AI48" s="77">
        <v>4</v>
      </c>
      <c r="AJ48" s="74">
        <v>0</v>
      </c>
      <c r="AK48" s="185"/>
      <c r="AL48" s="188"/>
      <c r="AM48" s="188"/>
      <c r="AN48" s="188"/>
      <c r="AO48" s="161"/>
      <c r="AP48" s="162"/>
      <c r="AQ48" s="191"/>
      <c r="AR48" s="191"/>
      <c r="AS48" s="161"/>
      <c r="AT48" s="162"/>
      <c r="AU48" s="166"/>
    </row>
    <row r="49" spans="1:48" s="63" customFormat="1" ht="14.25" thickBot="1">
      <c r="A49" s="171"/>
      <c r="B49" s="172"/>
      <c r="C49" s="172"/>
      <c r="D49" s="172"/>
      <c r="E49" s="172"/>
      <c r="F49" s="173"/>
      <c r="G49" s="78"/>
      <c r="H49" s="79"/>
      <c r="I49" s="80" t="str">
        <f>IF(AC40="","",AC40)</f>
        <v/>
      </c>
      <c r="J49" s="79" t="str">
        <f>IF(I49="","","-")</f>
        <v/>
      </c>
      <c r="K49" s="81" t="str">
        <f>IF(AA40="","",AA40)</f>
        <v/>
      </c>
      <c r="L49" s="82"/>
      <c r="M49" s="78"/>
      <c r="N49" s="79"/>
      <c r="O49" s="80" t="str">
        <f>IF(AC43="","",AC43)</f>
        <v/>
      </c>
      <c r="P49" s="79" t="str">
        <f>IF(O49="","","-")</f>
        <v/>
      </c>
      <c r="Q49" s="81" t="str">
        <f>IF(AA43="","",AA43)</f>
        <v/>
      </c>
      <c r="R49" s="82"/>
      <c r="S49" s="78"/>
      <c r="T49" s="79"/>
      <c r="U49" s="80" t="str">
        <f>IF(AC46="","",AC46)</f>
        <v/>
      </c>
      <c r="V49" s="79" t="str">
        <f>IF(U49="","","-")</f>
        <v/>
      </c>
      <c r="W49" s="81" t="str">
        <f>IF(AA46="","",AA46)</f>
        <v/>
      </c>
      <c r="X49" s="82"/>
      <c r="Y49" s="182"/>
      <c r="Z49" s="183"/>
      <c r="AA49" s="183"/>
      <c r="AB49" s="183"/>
      <c r="AC49" s="183"/>
      <c r="AD49" s="198"/>
      <c r="AE49" s="78"/>
      <c r="AF49" s="79"/>
      <c r="AG49" s="80"/>
      <c r="AH49" s="79" t="str">
        <f>IF(AG49="","","-")</f>
        <v/>
      </c>
      <c r="AI49" s="81"/>
      <c r="AJ49" s="79"/>
      <c r="AK49" s="186"/>
      <c r="AL49" s="189"/>
      <c r="AM49" s="189"/>
      <c r="AN49" s="189"/>
      <c r="AO49" s="163"/>
      <c r="AP49" s="164"/>
      <c r="AQ49" s="192"/>
      <c r="AR49" s="192"/>
      <c r="AS49" s="163"/>
      <c r="AT49" s="164"/>
      <c r="AU49" s="167"/>
    </row>
    <row r="50" spans="1:48" s="63" customFormat="1" ht="15" customHeight="1">
      <c r="A50" s="175">
        <v>5</v>
      </c>
      <c r="B50" s="176"/>
      <c r="C50" s="176"/>
      <c r="D50" s="176"/>
      <c r="E50" s="176"/>
      <c r="F50" s="177"/>
      <c r="G50" s="68"/>
      <c r="H50" s="69"/>
      <c r="I50" s="70">
        <f>AI38</f>
        <v>7</v>
      </c>
      <c r="J50" s="69" t="s">
        <v>196</v>
      </c>
      <c r="K50" s="71">
        <f>AG38</f>
        <v>15</v>
      </c>
      <c r="L50" s="72"/>
      <c r="M50" s="68"/>
      <c r="N50" s="69"/>
      <c r="O50" s="70">
        <f>AI41</f>
        <v>5</v>
      </c>
      <c r="P50" s="69" t="s">
        <v>196</v>
      </c>
      <c r="Q50" s="71">
        <f>AG41</f>
        <v>15</v>
      </c>
      <c r="R50" s="72"/>
      <c r="S50" s="68"/>
      <c r="T50" s="69"/>
      <c r="U50" s="70">
        <f>AI44</f>
        <v>11</v>
      </c>
      <c r="V50" s="69" t="s">
        <v>196</v>
      </c>
      <c r="W50" s="71">
        <f>AG44</f>
        <v>15</v>
      </c>
      <c r="X50" s="72"/>
      <c r="Y50" s="68"/>
      <c r="Z50" s="69"/>
      <c r="AA50" s="70">
        <f>AI47</f>
        <v>7</v>
      </c>
      <c r="AB50" s="69" t="s">
        <v>196</v>
      </c>
      <c r="AC50" s="71">
        <f>AG47</f>
        <v>15</v>
      </c>
      <c r="AD50" s="72"/>
      <c r="AE50" s="178"/>
      <c r="AF50" s="179"/>
      <c r="AG50" s="179"/>
      <c r="AH50" s="179"/>
      <c r="AI50" s="179"/>
      <c r="AJ50" s="179"/>
      <c r="AK50" s="184">
        <f>COUNTIF(G50:AJ52,"○")</f>
        <v>0</v>
      </c>
      <c r="AL50" s="187">
        <f>COUNTIF(G50:AJ52,"●")</f>
        <v>4</v>
      </c>
      <c r="AM50" s="187">
        <f>H51+N51+T51+Z51</f>
        <v>0</v>
      </c>
      <c r="AN50" s="187">
        <f>L51+R51+X51+AD51</f>
        <v>8</v>
      </c>
      <c r="AO50" s="159">
        <f>IF(AN50=0,"----",AM50/AN50)</f>
        <v>0</v>
      </c>
      <c r="AP50" s="160"/>
      <c r="AQ50" s="190">
        <f>SUM(I50:I52,O50:O52,U50:U52,AA50:AA52)</f>
        <v>53</v>
      </c>
      <c r="AR50" s="190">
        <f>SUM(K50:K52,Q50:Q52,W50:W52,AC50:AC52)</f>
        <v>120</v>
      </c>
      <c r="AS50" s="159">
        <f>AQ50/AR50</f>
        <v>0.44166666666666665</v>
      </c>
      <c r="AT50" s="160"/>
      <c r="AU50" s="165"/>
    </row>
    <row r="51" spans="1:48" s="63" customFormat="1" ht="15" customHeight="1">
      <c r="A51" s="168" t="s">
        <v>39</v>
      </c>
      <c r="B51" s="169"/>
      <c r="C51" s="169"/>
      <c r="D51" s="169"/>
      <c r="E51" s="169"/>
      <c r="F51" s="170"/>
      <c r="G51" s="73" t="str">
        <f>IF(AE39="○","●",IF(AE39="△","△",IF(AE39="●","○",IF(AE39="",""))))</f>
        <v>●</v>
      </c>
      <c r="H51" s="74">
        <f>IF(AJ39="","",AJ39)</f>
        <v>0</v>
      </c>
      <c r="I51" s="75">
        <f>IF(AI39="","",AI39)</f>
        <v>12</v>
      </c>
      <c r="J51" s="76" t="str">
        <f>IF(I51="","","-")</f>
        <v>-</v>
      </c>
      <c r="K51" s="77">
        <f>IF(AG39="","",AG39)</f>
        <v>15</v>
      </c>
      <c r="L51" s="77">
        <f>IF(AF39="","",AF39)</f>
        <v>2</v>
      </c>
      <c r="M51" s="73" t="str">
        <f>IF(AE42="○","●",IF(AE42="△","△",IF(AE42="●","○",IF(AE42="",""))))</f>
        <v>●</v>
      </c>
      <c r="N51" s="74">
        <f>IF(AJ42="","",AJ42)</f>
        <v>0</v>
      </c>
      <c r="O51" s="75">
        <f>IF(AI42="","",AI42)</f>
        <v>4</v>
      </c>
      <c r="P51" s="76" t="str">
        <f>IF(O51="","","-")</f>
        <v>-</v>
      </c>
      <c r="Q51" s="77">
        <f>IF(AG42="","",AG42)</f>
        <v>15</v>
      </c>
      <c r="R51" s="77">
        <f>IF(AF42="","",AF42)</f>
        <v>2</v>
      </c>
      <c r="S51" s="73" t="str">
        <f>IF(AE45="○","●",IF(AE45="△","△",IF(AE45="●","○",IF(AE45="",""))))</f>
        <v>●</v>
      </c>
      <c r="T51" s="74">
        <f>IF(AJ45="","",AJ45)</f>
        <v>0</v>
      </c>
      <c r="U51" s="75">
        <f>IF(AI45="","",AI45)</f>
        <v>3</v>
      </c>
      <c r="V51" s="76" t="str">
        <f>IF(U51="","","-")</f>
        <v>-</v>
      </c>
      <c r="W51" s="77">
        <f>IF(AG45="","",AG45)</f>
        <v>15</v>
      </c>
      <c r="X51" s="77">
        <f>IF(AF45="","",AF45)</f>
        <v>2</v>
      </c>
      <c r="Y51" s="73" t="str">
        <f>IF(AE48="○","●",IF(AE48="△","△",IF(AE48="●","○",IF(AE48="",""))))</f>
        <v>●</v>
      </c>
      <c r="Z51" s="74">
        <f>IF(AJ48="","",AJ48)</f>
        <v>0</v>
      </c>
      <c r="AA51" s="75">
        <f>IF(AI48="","",AI48)</f>
        <v>4</v>
      </c>
      <c r="AB51" s="76" t="str">
        <f>IF(AA51="","","-")</f>
        <v>-</v>
      </c>
      <c r="AC51" s="77">
        <f>IF(AG48="","",AG48)</f>
        <v>15</v>
      </c>
      <c r="AD51" s="77">
        <f>IF(AF48="","",AF48)</f>
        <v>2</v>
      </c>
      <c r="AE51" s="180"/>
      <c r="AF51" s="181"/>
      <c r="AG51" s="181"/>
      <c r="AH51" s="181"/>
      <c r="AI51" s="181"/>
      <c r="AJ51" s="181"/>
      <c r="AK51" s="185"/>
      <c r="AL51" s="188"/>
      <c r="AM51" s="188"/>
      <c r="AN51" s="188"/>
      <c r="AO51" s="161"/>
      <c r="AP51" s="162"/>
      <c r="AQ51" s="191"/>
      <c r="AR51" s="191"/>
      <c r="AS51" s="161"/>
      <c r="AT51" s="162"/>
      <c r="AU51" s="166"/>
    </row>
    <row r="52" spans="1:48" s="63" customFormat="1" ht="14.25" thickBot="1">
      <c r="A52" s="171"/>
      <c r="B52" s="172"/>
      <c r="C52" s="172"/>
      <c r="D52" s="172"/>
      <c r="E52" s="172"/>
      <c r="F52" s="173"/>
      <c r="G52" s="78"/>
      <c r="H52" s="79"/>
      <c r="I52" s="80" t="str">
        <f>IF(AI40="","",AI40)</f>
        <v/>
      </c>
      <c r="J52" s="79" t="str">
        <f>IF(I52="","","-")</f>
        <v/>
      </c>
      <c r="K52" s="81" t="str">
        <f>IF(AG40="","",AG40)</f>
        <v/>
      </c>
      <c r="L52" s="82"/>
      <c r="M52" s="78"/>
      <c r="N52" s="79"/>
      <c r="O52" s="80" t="str">
        <f>IF(AI43="","",AI43)</f>
        <v/>
      </c>
      <c r="P52" s="79" t="str">
        <f>IF(O52="","","-")</f>
        <v/>
      </c>
      <c r="Q52" s="81" t="str">
        <f>IF(AG43="","",AG43)</f>
        <v/>
      </c>
      <c r="R52" s="82"/>
      <c r="S52" s="78"/>
      <c r="T52" s="79"/>
      <c r="U52" s="80" t="str">
        <f>IF(AI46="","",AI46)</f>
        <v/>
      </c>
      <c r="V52" s="79" t="str">
        <f>IF(U52="","","-")</f>
        <v/>
      </c>
      <c r="W52" s="81" t="str">
        <f>IF(AG46="","",AG46)</f>
        <v/>
      </c>
      <c r="X52" s="82"/>
      <c r="Y52" s="78"/>
      <c r="Z52" s="79"/>
      <c r="AA52" s="80" t="str">
        <f>IF(AI49="","",AI49)</f>
        <v/>
      </c>
      <c r="AB52" s="79" t="str">
        <f>IF(AA52="","","-")</f>
        <v/>
      </c>
      <c r="AC52" s="81" t="str">
        <f>IF(AG49="","",AG49)</f>
        <v/>
      </c>
      <c r="AD52" s="82"/>
      <c r="AE52" s="182"/>
      <c r="AF52" s="183"/>
      <c r="AG52" s="183"/>
      <c r="AH52" s="183"/>
      <c r="AI52" s="183"/>
      <c r="AJ52" s="183"/>
      <c r="AK52" s="186"/>
      <c r="AL52" s="189"/>
      <c r="AM52" s="189"/>
      <c r="AN52" s="189"/>
      <c r="AO52" s="163"/>
      <c r="AP52" s="164"/>
      <c r="AQ52" s="192"/>
      <c r="AR52" s="192"/>
      <c r="AS52" s="163"/>
      <c r="AT52" s="164"/>
      <c r="AU52" s="167"/>
    </row>
    <row r="53" spans="1:48" s="63" customFormat="1" ht="15" customHeight="1">
      <c r="A53" s="15"/>
      <c r="B53" s="15"/>
      <c r="C53" s="114"/>
      <c r="D53" s="114"/>
      <c r="E53" s="115"/>
      <c r="F53" s="115"/>
      <c r="G53" s="115"/>
      <c r="H53" s="115"/>
      <c r="I53" s="115"/>
      <c r="J53" s="115"/>
      <c r="K53" s="114"/>
      <c r="L53" s="114"/>
      <c r="M53" s="115"/>
      <c r="N53" s="115"/>
      <c r="O53" s="115"/>
      <c r="P53" s="115"/>
      <c r="Q53" s="115"/>
      <c r="R53" s="115"/>
      <c r="S53" s="114"/>
      <c r="T53" s="114"/>
      <c r="U53" s="115"/>
      <c r="V53" s="115"/>
      <c r="W53" s="115"/>
      <c r="X53" s="115"/>
      <c r="Y53" s="115"/>
      <c r="Z53" s="115"/>
      <c r="AA53" s="114"/>
      <c r="AB53" s="114"/>
      <c r="AC53" s="115"/>
      <c r="AD53" s="115"/>
      <c r="AE53" s="115"/>
      <c r="AF53" s="115"/>
      <c r="AG53" s="115"/>
      <c r="AH53" s="115"/>
      <c r="AI53" s="119"/>
      <c r="AJ53" s="119"/>
      <c r="AK53" s="115"/>
      <c r="AL53" s="115"/>
      <c r="AM53" s="115"/>
      <c r="AN53" s="115"/>
      <c r="AO53" s="115"/>
      <c r="AP53" s="115"/>
      <c r="AQ53" s="76"/>
      <c r="AR53" s="46"/>
      <c r="AS53" s="46"/>
      <c r="AT53" s="46"/>
      <c r="AU53" s="46"/>
      <c r="AV53" s="46"/>
    </row>
    <row r="54" spans="1:48" s="63" customFormat="1">
      <c r="A54" s="76"/>
      <c r="B54" s="76"/>
      <c r="C54" s="174" t="s">
        <v>144</v>
      </c>
      <c r="D54" s="174"/>
      <c r="E54" s="174"/>
      <c r="F54" s="174"/>
      <c r="G54" s="174"/>
      <c r="H54" s="174"/>
      <c r="I54" s="174"/>
      <c r="J54" s="174"/>
      <c r="K54" s="174"/>
      <c r="L54" s="174"/>
      <c r="M54" s="174"/>
      <c r="N54" s="174"/>
      <c r="O54" s="174"/>
      <c r="P54" s="174"/>
      <c r="Q54" s="174"/>
      <c r="R54" s="174" t="s">
        <v>10</v>
      </c>
      <c r="S54" s="174"/>
      <c r="T54" s="174"/>
      <c r="U54" s="174"/>
      <c r="V54" s="174"/>
      <c r="Z54" s="174" t="s">
        <v>143</v>
      </c>
      <c r="AA54" s="174"/>
      <c r="AB54" s="174"/>
      <c r="AC54" s="174"/>
      <c r="AD54" s="174"/>
      <c r="AE54" s="174"/>
      <c r="AF54" s="174"/>
      <c r="AG54" s="174"/>
      <c r="AH54" s="174"/>
      <c r="AI54" s="174"/>
      <c r="AJ54" s="174"/>
      <c r="AK54" s="174"/>
      <c r="AL54" s="174"/>
      <c r="AM54" s="174"/>
      <c r="AN54" s="174"/>
      <c r="AO54" s="174" t="s">
        <v>10</v>
      </c>
      <c r="AP54" s="174"/>
      <c r="AQ54" s="174"/>
      <c r="AR54" s="174"/>
      <c r="AS54" s="174"/>
    </row>
    <row r="55" spans="1:48" s="63" customFormat="1" ht="14.25" customHeight="1">
      <c r="A55" s="76"/>
      <c r="B55" s="76"/>
      <c r="C55" s="85" t="s">
        <v>17</v>
      </c>
      <c r="E55" s="45"/>
      <c r="F55" s="45"/>
      <c r="G55" s="146" t="str">
        <f>A42</f>
        <v>ＡＮＧＥ</v>
      </c>
      <c r="H55" s="146"/>
      <c r="I55" s="146"/>
      <c r="J55" s="146"/>
      <c r="K55" s="146"/>
      <c r="L55" s="84" t="s">
        <v>11</v>
      </c>
      <c r="M55" s="146" t="str">
        <f>A51</f>
        <v>Ｓｏｕｔｈ</v>
      </c>
      <c r="N55" s="146"/>
      <c r="O55" s="146"/>
      <c r="P55" s="146"/>
      <c r="Q55" s="146"/>
      <c r="R55" s="146" t="str">
        <f>A39</f>
        <v>ＣｅＬＬ</v>
      </c>
      <c r="S55" s="146"/>
      <c r="T55" s="146"/>
      <c r="U55" s="146"/>
      <c r="V55" s="146"/>
      <c r="Z55" s="85" t="s">
        <v>17</v>
      </c>
      <c r="AD55" s="146" t="str">
        <f>A45</f>
        <v>すいようび</v>
      </c>
      <c r="AE55" s="146"/>
      <c r="AF55" s="146"/>
      <c r="AG55" s="146"/>
      <c r="AH55" s="146"/>
      <c r="AI55" s="84" t="s">
        <v>11</v>
      </c>
      <c r="AJ55" s="146" t="str">
        <f>A48</f>
        <v>チーム牟礼</v>
      </c>
      <c r="AK55" s="146"/>
      <c r="AL55" s="146"/>
      <c r="AM55" s="146"/>
      <c r="AN55" s="146"/>
      <c r="AO55" s="146" t="s">
        <v>97</v>
      </c>
      <c r="AP55" s="146"/>
      <c r="AQ55" s="146"/>
      <c r="AR55" s="146"/>
      <c r="AS55" s="146"/>
    </row>
    <row r="56" spans="1:48" s="63" customFormat="1" ht="14.25" customHeight="1">
      <c r="A56" s="76"/>
      <c r="B56" s="76"/>
      <c r="C56" s="85" t="s">
        <v>12</v>
      </c>
      <c r="E56" s="45"/>
      <c r="F56" s="45"/>
      <c r="G56" s="146" t="str">
        <f>A39</f>
        <v>ＣｅＬＬ</v>
      </c>
      <c r="H56" s="146"/>
      <c r="I56" s="146"/>
      <c r="J56" s="146"/>
      <c r="K56" s="146"/>
      <c r="L56" s="84" t="s">
        <v>11</v>
      </c>
      <c r="M56" s="146" t="str">
        <f>A51</f>
        <v>Ｓｏｕｔｈ</v>
      </c>
      <c r="N56" s="146"/>
      <c r="O56" s="146"/>
      <c r="P56" s="146"/>
      <c r="Q56" s="146"/>
      <c r="R56" s="146" t="str">
        <f>A48</f>
        <v>チーム牟礼</v>
      </c>
      <c r="S56" s="146"/>
      <c r="T56" s="146"/>
      <c r="U56" s="146"/>
      <c r="V56" s="146"/>
      <c r="Z56" s="85" t="s">
        <v>12</v>
      </c>
      <c r="AD56" s="146" t="str">
        <f>A42</f>
        <v>ＡＮＧＥ</v>
      </c>
      <c r="AE56" s="146"/>
      <c r="AF56" s="146"/>
      <c r="AG56" s="146"/>
      <c r="AH56" s="146"/>
      <c r="AI56" s="84" t="s">
        <v>11</v>
      </c>
      <c r="AJ56" s="146" t="str">
        <f>A45</f>
        <v>すいようび</v>
      </c>
      <c r="AK56" s="146"/>
      <c r="AL56" s="146"/>
      <c r="AM56" s="146"/>
      <c r="AN56" s="146"/>
      <c r="AO56" s="146" t="s">
        <v>108</v>
      </c>
      <c r="AP56" s="146"/>
      <c r="AQ56" s="146"/>
      <c r="AR56" s="146"/>
      <c r="AS56" s="146"/>
    </row>
    <row r="57" spans="1:48" s="63" customFormat="1" ht="14.25" customHeight="1">
      <c r="A57" s="76"/>
      <c r="B57" s="76"/>
      <c r="C57" s="85" t="s">
        <v>13</v>
      </c>
      <c r="E57" s="45"/>
      <c r="F57" s="45"/>
      <c r="G57" s="146" t="str">
        <f>A39</f>
        <v>ＣｅＬＬ</v>
      </c>
      <c r="H57" s="146"/>
      <c r="I57" s="146"/>
      <c r="J57" s="146"/>
      <c r="K57" s="146"/>
      <c r="L57" s="84" t="s">
        <v>11</v>
      </c>
      <c r="M57" s="146" t="str">
        <f>A48</f>
        <v>チーム牟礼</v>
      </c>
      <c r="N57" s="146"/>
      <c r="O57" s="146"/>
      <c r="P57" s="146"/>
      <c r="Q57" s="146"/>
      <c r="R57" s="146" t="s">
        <v>100</v>
      </c>
      <c r="S57" s="146"/>
      <c r="T57" s="146"/>
      <c r="U57" s="146"/>
      <c r="V57" s="146"/>
      <c r="Z57" s="85" t="s">
        <v>13</v>
      </c>
      <c r="AD57" s="146" t="str">
        <f>A45</f>
        <v>すいようび</v>
      </c>
      <c r="AE57" s="146"/>
      <c r="AF57" s="146"/>
      <c r="AG57" s="146"/>
      <c r="AH57" s="146"/>
      <c r="AI57" s="84" t="s">
        <v>11</v>
      </c>
      <c r="AJ57" s="146" t="str">
        <f>A51</f>
        <v>Ｓｏｕｔｈ</v>
      </c>
      <c r="AK57" s="146"/>
      <c r="AL57" s="146"/>
      <c r="AM57" s="146"/>
      <c r="AN57" s="146"/>
      <c r="AO57" s="146" t="s">
        <v>100</v>
      </c>
      <c r="AP57" s="146"/>
      <c r="AQ57" s="146"/>
      <c r="AR57" s="146"/>
      <c r="AS57" s="146"/>
    </row>
    <row r="58" spans="1:48" s="63" customFormat="1" ht="14.25" customHeight="1">
      <c r="A58" s="76"/>
      <c r="B58" s="76"/>
      <c r="C58" s="85" t="s">
        <v>14</v>
      </c>
      <c r="E58" s="45"/>
      <c r="F58" s="45"/>
      <c r="G58" s="146" t="str">
        <f>A42</f>
        <v>ＡＮＧＥ</v>
      </c>
      <c r="H58" s="146"/>
      <c r="I58" s="146"/>
      <c r="J58" s="146"/>
      <c r="K58" s="146"/>
      <c r="L58" s="84" t="s">
        <v>11</v>
      </c>
      <c r="M58" s="146" t="str">
        <f>A48</f>
        <v>チーム牟礼</v>
      </c>
      <c r="N58" s="146"/>
      <c r="O58" s="146"/>
      <c r="P58" s="146"/>
      <c r="Q58" s="146"/>
      <c r="R58" s="146" t="str">
        <f>A51</f>
        <v>Ｓｏｕｔｈ</v>
      </c>
      <c r="S58" s="146"/>
      <c r="T58" s="146"/>
      <c r="U58" s="146"/>
      <c r="V58" s="146"/>
      <c r="Z58" s="85" t="s">
        <v>14</v>
      </c>
      <c r="AD58" s="146" t="str">
        <f>A39</f>
        <v>ＣｅＬＬ</v>
      </c>
      <c r="AE58" s="146"/>
      <c r="AF58" s="146"/>
      <c r="AG58" s="146"/>
      <c r="AH58" s="146"/>
      <c r="AI58" s="84" t="s">
        <v>11</v>
      </c>
      <c r="AJ58" s="146" t="str">
        <f>A45</f>
        <v>すいようび</v>
      </c>
      <c r="AK58" s="146"/>
      <c r="AL58" s="146"/>
      <c r="AM58" s="146"/>
      <c r="AN58" s="146"/>
      <c r="AO58" s="146" t="s">
        <v>111</v>
      </c>
      <c r="AP58" s="146"/>
      <c r="AQ58" s="146"/>
      <c r="AR58" s="146"/>
      <c r="AS58" s="146"/>
    </row>
    <row r="59" spans="1:48" s="63" customFormat="1" ht="14.25" customHeight="1">
      <c r="A59" s="88"/>
      <c r="B59" s="89"/>
      <c r="C59" s="85" t="s">
        <v>15</v>
      </c>
      <c r="E59" s="45"/>
      <c r="F59" s="45"/>
      <c r="G59" s="146" t="str">
        <f>A48</f>
        <v>チーム牟礼</v>
      </c>
      <c r="H59" s="146"/>
      <c r="I59" s="146"/>
      <c r="J59" s="146"/>
      <c r="K59" s="146"/>
      <c r="L59" s="84" t="s">
        <v>11</v>
      </c>
      <c r="M59" s="146" t="str">
        <f>A51</f>
        <v>Ｓｏｕｔｈ</v>
      </c>
      <c r="N59" s="146"/>
      <c r="O59" s="146"/>
      <c r="P59" s="146"/>
      <c r="Q59" s="146"/>
      <c r="R59" s="146" t="str">
        <f>A45</f>
        <v>すいようび</v>
      </c>
      <c r="S59" s="146"/>
      <c r="T59" s="146"/>
      <c r="U59" s="146"/>
      <c r="V59" s="146"/>
      <c r="Z59" s="85" t="s">
        <v>15</v>
      </c>
      <c r="AD59" s="146" t="str">
        <f>A39</f>
        <v>ＣｅＬＬ</v>
      </c>
      <c r="AE59" s="146"/>
      <c r="AF59" s="146"/>
      <c r="AG59" s="146"/>
      <c r="AH59" s="146"/>
      <c r="AI59" s="84" t="s">
        <v>11</v>
      </c>
      <c r="AJ59" s="146" t="str">
        <f>A42</f>
        <v>ＡＮＧＥ</v>
      </c>
      <c r="AK59" s="146"/>
      <c r="AL59" s="146"/>
      <c r="AM59" s="146"/>
      <c r="AN59" s="146"/>
      <c r="AO59" s="146" t="s">
        <v>106</v>
      </c>
      <c r="AP59" s="146"/>
      <c r="AQ59" s="146"/>
      <c r="AR59" s="146"/>
      <c r="AS59" s="146"/>
    </row>
    <row r="60" spans="1:48" s="63" customFormat="1" ht="14.25" customHeight="1">
      <c r="A60" s="76"/>
      <c r="B60" s="76"/>
      <c r="C60" s="85"/>
      <c r="E60" s="45"/>
      <c r="F60" s="107" t="s">
        <v>80</v>
      </c>
      <c r="G60" s="109" t="s">
        <v>145</v>
      </c>
    </row>
    <row r="61" spans="1:48" s="63" customFormat="1" ht="14.25" customHeight="1">
      <c r="B61" s="76"/>
      <c r="C61" s="85"/>
      <c r="E61" s="45"/>
      <c r="F61" s="19" t="s">
        <v>80</v>
      </c>
      <c r="G61" s="21" t="s">
        <v>146</v>
      </c>
    </row>
    <row r="62" spans="1:48" s="63" customFormat="1" ht="14.25" customHeight="1">
      <c r="A62" s="76"/>
      <c r="B62" s="76"/>
      <c r="C62" s="85"/>
      <c r="E62" s="45"/>
      <c r="F62" s="45"/>
    </row>
    <row r="63" spans="1:48" s="63" customFormat="1" ht="14.25" customHeight="1">
      <c r="A63" s="157" t="s">
        <v>56</v>
      </c>
      <c r="B63" s="158"/>
      <c r="C63" s="158"/>
      <c r="D63" s="158"/>
      <c r="E63" s="158"/>
      <c r="F63" s="158"/>
      <c r="G63" s="158"/>
    </row>
    <row r="64" spans="1:48" s="63" customFormat="1" ht="14.25" customHeight="1">
      <c r="A64" s="158"/>
      <c r="B64" s="158"/>
      <c r="C64" s="158"/>
      <c r="D64" s="158"/>
      <c r="E64" s="158"/>
      <c r="F64" s="158"/>
      <c r="G64" s="158"/>
    </row>
    <row r="65" spans="1:47" s="63" customFormat="1" ht="14.25" customHeight="1">
      <c r="A65" s="76"/>
      <c r="B65" s="76"/>
    </row>
    <row r="66" spans="1:47" s="63" customFormat="1" ht="14.25" customHeight="1">
      <c r="A66"/>
      <c r="B66" t="s">
        <v>148</v>
      </c>
      <c r="C66"/>
      <c r="D66"/>
      <c r="E66"/>
      <c r="F66"/>
      <c r="G66"/>
      <c r="H66"/>
      <c r="I66"/>
      <c r="J66"/>
      <c r="K66"/>
      <c r="L66"/>
      <c r="M66"/>
      <c r="N66"/>
      <c r="O66"/>
      <c r="Q66"/>
      <c r="R66" t="s">
        <v>84</v>
      </c>
      <c r="S66"/>
      <c r="T66"/>
      <c r="U66"/>
      <c r="V66"/>
      <c r="W66"/>
      <c r="X66"/>
      <c r="Y66"/>
      <c r="Z66"/>
      <c r="AA66"/>
      <c r="AB66"/>
      <c r="AC66"/>
      <c r="AD66"/>
      <c r="AE66"/>
      <c r="AG66"/>
      <c r="AH66" t="s">
        <v>147</v>
      </c>
      <c r="AI66"/>
      <c r="AJ66"/>
      <c r="AK66"/>
      <c r="AL66"/>
      <c r="AM66"/>
      <c r="AN66"/>
      <c r="AO66"/>
      <c r="AP66"/>
      <c r="AQ66"/>
      <c r="AR66"/>
      <c r="AS66"/>
      <c r="AT66"/>
      <c r="AU66"/>
    </row>
    <row r="67" spans="1:47" s="63" customFormat="1" ht="14.25" customHeight="1" thickBot="1">
      <c r="A67"/>
      <c r="B67"/>
      <c r="C67"/>
      <c r="D67"/>
      <c r="E67"/>
      <c r="F67" s="17"/>
      <c r="G67" s="17">
        <v>15</v>
      </c>
      <c r="H67" s="17" t="s">
        <v>82</v>
      </c>
      <c r="I67" s="17">
        <v>10</v>
      </c>
      <c r="J67" s="17"/>
      <c r="K67"/>
      <c r="L67"/>
      <c r="M67"/>
      <c r="N67"/>
      <c r="O67"/>
      <c r="P67" s="76"/>
      <c r="Q67"/>
      <c r="R67"/>
      <c r="S67"/>
      <c r="T67"/>
      <c r="U67"/>
      <c r="V67" s="17"/>
      <c r="W67" s="17">
        <v>9</v>
      </c>
      <c r="X67" s="17" t="s">
        <v>82</v>
      </c>
      <c r="Y67" s="17">
        <v>15</v>
      </c>
      <c r="Z67" s="17"/>
      <c r="AA67"/>
      <c r="AB67"/>
      <c r="AC67"/>
      <c r="AD67"/>
      <c r="AE67"/>
      <c r="AG67"/>
      <c r="AH67"/>
      <c r="AI67"/>
      <c r="AJ67"/>
      <c r="AK67"/>
      <c r="AL67" s="17"/>
      <c r="AM67" s="17">
        <v>8</v>
      </c>
      <c r="AN67" s="17" t="s">
        <v>82</v>
      </c>
      <c r="AO67" s="17">
        <v>15</v>
      </c>
      <c r="AP67" s="17"/>
      <c r="AQ67"/>
      <c r="AR67"/>
      <c r="AS67"/>
      <c r="AT67"/>
      <c r="AU67"/>
    </row>
    <row r="68" spans="1:47" ht="14.25" thickTop="1">
      <c r="A68" s="156" t="s">
        <v>201</v>
      </c>
      <c r="B68" s="150"/>
      <c r="C68" s="150"/>
      <c r="D68" s="151"/>
      <c r="F68" s="17">
        <v>2</v>
      </c>
      <c r="G68" s="17">
        <v>15</v>
      </c>
      <c r="H68" s="17" t="s">
        <v>82</v>
      </c>
      <c r="I68" s="17">
        <v>10</v>
      </c>
      <c r="J68" s="17">
        <v>0</v>
      </c>
      <c r="L68" s="155" t="s">
        <v>42</v>
      </c>
      <c r="M68" s="147"/>
      <c r="N68" s="147"/>
      <c r="O68" s="139"/>
      <c r="Q68" s="155" t="s">
        <v>96</v>
      </c>
      <c r="R68" s="147"/>
      <c r="S68" s="147"/>
      <c r="T68" s="139"/>
      <c r="V68" s="17">
        <v>1</v>
      </c>
      <c r="W68" s="17">
        <v>15</v>
      </c>
      <c r="X68" s="17" t="s">
        <v>82</v>
      </c>
      <c r="Y68" s="17">
        <v>19</v>
      </c>
      <c r="Z68" s="17">
        <v>2</v>
      </c>
      <c r="AB68" s="156" t="s">
        <v>107</v>
      </c>
      <c r="AC68" s="150"/>
      <c r="AD68" s="150"/>
      <c r="AE68" s="151"/>
      <c r="AG68" s="138" t="s">
        <v>110</v>
      </c>
      <c r="AH68" s="147"/>
      <c r="AI68" s="147"/>
      <c r="AJ68" s="139"/>
      <c r="AL68" s="17">
        <v>1</v>
      </c>
      <c r="AM68" s="17">
        <v>15</v>
      </c>
      <c r="AN68" s="17" t="s">
        <v>82</v>
      </c>
      <c r="AO68" s="17">
        <v>14</v>
      </c>
      <c r="AP68" s="17">
        <v>2</v>
      </c>
      <c r="AR68" s="149" t="s">
        <v>39</v>
      </c>
      <c r="AS68" s="150"/>
      <c r="AT68" s="150"/>
      <c r="AU68" s="151"/>
    </row>
    <row r="69" spans="1:47" ht="14.25" thickBot="1">
      <c r="A69" s="152"/>
      <c r="B69" s="153"/>
      <c r="C69" s="153"/>
      <c r="D69" s="154"/>
      <c r="H69" s="17"/>
      <c r="L69" s="136"/>
      <c r="M69" s="148"/>
      <c r="N69" s="148"/>
      <c r="O69" s="137"/>
      <c r="Q69" s="136"/>
      <c r="R69" s="148"/>
      <c r="S69" s="148"/>
      <c r="T69" s="137"/>
      <c r="V69" s="17"/>
      <c r="W69" s="17">
        <v>11</v>
      </c>
      <c r="X69" s="17" t="s">
        <v>82</v>
      </c>
      <c r="Y69" s="17">
        <v>15</v>
      </c>
      <c r="Z69" s="17"/>
      <c r="AB69" s="152"/>
      <c r="AC69" s="153"/>
      <c r="AD69" s="153"/>
      <c r="AE69" s="154"/>
      <c r="AG69" s="136"/>
      <c r="AH69" s="148"/>
      <c r="AI69" s="148"/>
      <c r="AJ69" s="137"/>
      <c r="AL69" s="17"/>
      <c r="AM69" s="17">
        <v>14</v>
      </c>
      <c r="AN69" s="17" t="s">
        <v>82</v>
      </c>
      <c r="AO69" s="17">
        <v>15</v>
      </c>
      <c r="AP69" s="17"/>
      <c r="AR69" s="152"/>
      <c r="AS69" s="153"/>
      <c r="AT69" s="153"/>
      <c r="AU69" s="154"/>
    </row>
    <row r="70" spans="1:47" ht="13.5" customHeight="1" thickTop="1">
      <c r="D70" t="s">
        <v>83</v>
      </c>
      <c r="F70" s="99"/>
      <c r="G70" s="99" t="s">
        <v>153</v>
      </c>
      <c r="T70" t="s">
        <v>83</v>
      </c>
      <c r="V70" s="99"/>
      <c r="W70" t="s">
        <v>154</v>
      </c>
      <c r="AJ70" t="s">
        <v>83</v>
      </c>
      <c r="AL70" s="99"/>
      <c r="AM70" s="99" t="s">
        <v>152</v>
      </c>
    </row>
    <row r="72" spans="1:47">
      <c r="B72" t="s">
        <v>150</v>
      </c>
      <c r="AH72" t="s">
        <v>149</v>
      </c>
    </row>
    <row r="73" spans="1:47" ht="14.25" thickBot="1">
      <c r="F73" s="17"/>
      <c r="G73" s="17">
        <v>9</v>
      </c>
      <c r="H73" s="17" t="s">
        <v>82</v>
      </c>
      <c r="I73" s="17">
        <v>15</v>
      </c>
      <c r="J73" s="17"/>
      <c r="AL73" s="17"/>
      <c r="AM73" s="17">
        <v>15</v>
      </c>
      <c r="AN73" s="17" t="s">
        <v>82</v>
      </c>
      <c r="AO73" s="17">
        <v>9</v>
      </c>
      <c r="AP73" s="17"/>
    </row>
    <row r="74" spans="1:47" ht="13.5" customHeight="1" thickTop="1">
      <c r="A74" s="155" t="s">
        <v>105</v>
      </c>
      <c r="B74" s="147"/>
      <c r="C74" s="147"/>
      <c r="D74" s="139"/>
      <c r="F74" s="17">
        <v>0</v>
      </c>
      <c r="G74" s="17">
        <v>7</v>
      </c>
      <c r="H74" s="17" t="s">
        <v>82</v>
      </c>
      <c r="I74" s="17">
        <v>15</v>
      </c>
      <c r="J74" s="17">
        <v>2</v>
      </c>
      <c r="L74" s="156" t="s">
        <v>101</v>
      </c>
      <c r="M74" s="150"/>
      <c r="N74" s="150"/>
      <c r="O74" s="151"/>
      <c r="AG74" s="156" t="s">
        <v>43</v>
      </c>
      <c r="AH74" s="150"/>
      <c r="AI74" s="150"/>
      <c r="AJ74" s="151"/>
      <c r="AL74" s="17">
        <v>2</v>
      </c>
      <c r="AM74" s="17">
        <v>15</v>
      </c>
      <c r="AN74" s="17" t="s">
        <v>82</v>
      </c>
      <c r="AO74" s="17">
        <v>12</v>
      </c>
      <c r="AP74" s="17">
        <v>0</v>
      </c>
      <c r="AR74" s="155" t="s">
        <v>99</v>
      </c>
      <c r="AS74" s="147"/>
      <c r="AT74" s="147"/>
      <c r="AU74" s="139"/>
    </row>
    <row r="75" spans="1:47" ht="14.25" thickBot="1">
      <c r="A75" s="136"/>
      <c r="B75" s="148"/>
      <c r="C75" s="148"/>
      <c r="D75" s="137"/>
      <c r="F75" s="17"/>
      <c r="G75" s="17"/>
      <c r="H75" s="17"/>
      <c r="I75" s="17"/>
      <c r="J75" s="17"/>
      <c r="L75" s="152"/>
      <c r="M75" s="153"/>
      <c r="N75" s="153"/>
      <c r="O75" s="154"/>
      <c r="AG75" s="152"/>
      <c r="AH75" s="153"/>
      <c r="AI75" s="153"/>
      <c r="AJ75" s="154"/>
      <c r="AL75" s="17"/>
      <c r="AM75" s="17"/>
      <c r="AN75" s="17"/>
      <c r="AO75" s="17"/>
      <c r="AP75" s="17"/>
      <c r="AR75" s="136"/>
      <c r="AS75" s="148"/>
      <c r="AT75" s="148"/>
      <c r="AU75" s="137"/>
    </row>
    <row r="76" spans="1:47" ht="14.25" thickTop="1">
      <c r="D76" t="s">
        <v>83</v>
      </c>
      <c r="F76" s="99"/>
      <c r="G76" s="99" t="s">
        <v>155</v>
      </c>
      <c r="AJ76" t="s">
        <v>83</v>
      </c>
      <c r="AL76" s="99"/>
      <c r="AM76" s="99" t="s">
        <v>151</v>
      </c>
    </row>
    <row r="77" spans="1:47">
      <c r="B77" s="59"/>
      <c r="C77" s="59"/>
      <c r="D77" s="59"/>
      <c r="E77" s="59"/>
      <c r="F77" s="59"/>
      <c r="G77" s="59"/>
      <c r="H77" s="59"/>
      <c r="I77" s="59"/>
      <c r="J77" s="59"/>
      <c r="K77" s="59"/>
      <c r="L77" s="59"/>
      <c r="M77" s="59"/>
      <c r="N77" s="59"/>
      <c r="O77" s="59"/>
      <c r="P77" s="59"/>
    </row>
    <row r="78" spans="1:47">
      <c r="D78" s="40" t="s">
        <v>206</v>
      </c>
      <c r="E78" s="31"/>
      <c r="F78" s="31"/>
      <c r="G78" s="31"/>
      <c r="H78" s="31" t="s">
        <v>207</v>
      </c>
      <c r="I78" s="31"/>
      <c r="J78" s="31"/>
      <c r="K78" s="31"/>
      <c r="L78" s="31"/>
      <c r="M78" s="31"/>
      <c r="N78" s="31"/>
      <c r="O78" s="31"/>
      <c r="P78" s="31" t="s">
        <v>208</v>
      </c>
      <c r="Q78" s="31"/>
      <c r="R78" s="31"/>
      <c r="S78" s="31"/>
      <c r="T78" s="31"/>
      <c r="U78" s="31"/>
      <c r="V78" s="54"/>
    </row>
    <row r="79" spans="1:47">
      <c r="D79" s="33"/>
      <c r="E79" s="411"/>
      <c r="F79" s="411"/>
      <c r="G79" s="411"/>
      <c r="H79" s="411" t="s">
        <v>202</v>
      </c>
      <c r="I79" s="411"/>
      <c r="J79" s="411"/>
      <c r="K79" s="411" t="s">
        <v>43</v>
      </c>
      <c r="L79" s="411"/>
      <c r="M79" s="411"/>
      <c r="N79" s="411"/>
      <c r="O79" s="411"/>
      <c r="P79" s="411" t="s">
        <v>202</v>
      </c>
      <c r="Q79" s="411"/>
      <c r="R79" s="411"/>
      <c r="S79" s="411" t="s">
        <v>39</v>
      </c>
      <c r="T79" s="411"/>
      <c r="U79" s="411"/>
      <c r="V79" s="32"/>
    </row>
    <row r="80" spans="1:47">
      <c r="D80" s="33"/>
      <c r="E80" s="411"/>
      <c r="F80" s="411"/>
      <c r="G80" s="411"/>
      <c r="H80" s="411" t="s">
        <v>203</v>
      </c>
      <c r="I80" s="411"/>
      <c r="J80" s="411"/>
      <c r="K80" s="411" t="s">
        <v>99</v>
      </c>
      <c r="L80" s="411"/>
      <c r="M80" s="411"/>
      <c r="N80" s="411"/>
      <c r="O80" s="411"/>
      <c r="P80" s="411" t="s">
        <v>203</v>
      </c>
      <c r="Q80" s="411"/>
      <c r="R80" s="411"/>
      <c r="S80" s="411" t="s">
        <v>110</v>
      </c>
      <c r="T80" s="411"/>
      <c r="U80" s="411"/>
      <c r="V80" s="32"/>
    </row>
    <row r="81" spans="4:22">
      <c r="D81" s="33"/>
      <c r="E81" s="411"/>
      <c r="F81" s="411"/>
      <c r="G81" s="411"/>
      <c r="H81" s="411" t="s">
        <v>204</v>
      </c>
      <c r="I81" s="411"/>
      <c r="J81" s="411"/>
      <c r="K81" s="411" t="s">
        <v>101</v>
      </c>
      <c r="L81" s="411"/>
      <c r="M81" s="411"/>
      <c r="N81" s="411"/>
      <c r="O81" s="411"/>
      <c r="P81" s="411"/>
      <c r="Q81" s="411"/>
      <c r="R81" s="411"/>
      <c r="S81" s="411"/>
      <c r="T81" s="411"/>
      <c r="U81" s="411"/>
      <c r="V81" s="32"/>
    </row>
    <row r="82" spans="4:22">
      <c r="D82" s="34"/>
      <c r="E82" s="35"/>
      <c r="F82" s="35"/>
      <c r="G82" s="35"/>
      <c r="H82" s="35" t="s">
        <v>205</v>
      </c>
      <c r="I82" s="35"/>
      <c r="J82" s="35"/>
      <c r="K82" s="35" t="s">
        <v>105</v>
      </c>
      <c r="L82" s="35"/>
      <c r="M82" s="35"/>
      <c r="N82" s="35"/>
      <c r="O82" s="35"/>
      <c r="P82" s="35"/>
      <c r="Q82" s="35"/>
      <c r="R82" s="35"/>
      <c r="S82" s="35"/>
      <c r="T82" s="35"/>
      <c r="U82" s="35"/>
      <c r="V82" s="55"/>
    </row>
  </sheetData>
  <mergeCells count="246">
    <mergeCell ref="A4:AU4"/>
    <mergeCell ref="A2:AU2"/>
    <mergeCell ref="A1:AU1"/>
    <mergeCell ref="AD31:AH31"/>
    <mergeCell ref="AJ31:AN31"/>
    <mergeCell ref="AO31:AS31"/>
    <mergeCell ref="AD30:AH30"/>
    <mergeCell ref="AJ30:AN30"/>
    <mergeCell ref="AO30:AS30"/>
    <mergeCell ref="G31:K31"/>
    <mergeCell ref="M31:Q31"/>
    <mergeCell ref="R31:V31"/>
    <mergeCell ref="AD29:AH29"/>
    <mergeCell ref="AJ29:AN29"/>
    <mergeCell ref="AO29:AS29"/>
    <mergeCell ref="G30:K30"/>
    <mergeCell ref="M30:Q30"/>
    <mergeCell ref="R30:V30"/>
    <mergeCell ref="G29:K29"/>
    <mergeCell ref="M29:Q29"/>
    <mergeCell ref="R29:V29"/>
    <mergeCell ref="G28:K28"/>
    <mergeCell ref="M28:Q28"/>
    <mergeCell ref="R28:V28"/>
    <mergeCell ref="AD28:AH28"/>
    <mergeCell ref="AJ28:AN28"/>
    <mergeCell ref="AO28:AS28"/>
    <mergeCell ref="G27:K27"/>
    <mergeCell ref="M27:Q27"/>
    <mergeCell ref="R27:V27"/>
    <mergeCell ref="AD27:AH27"/>
    <mergeCell ref="AJ27:AN27"/>
    <mergeCell ref="AO27:AS27"/>
    <mergeCell ref="AU22:AU24"/>
    <mergeCell ref="A23:F24"/>
    <mergeCell ref="C26:Q26"/>
    <mergeCell ref="R26:V26"/>
    <mergeCell ref="AN22:AN24"/>
    <mergeCell ref="AO22:AP24"/>
    <mergeCell ref="AQ22:AQ24"/>
    <mergeCell ref="AR22:AR24"/>
    <mergeCell ref="AS22:AT24"/>
    <mergeCell ref="A22:F22"/>
    <mergeCell ref="AE22:AJ24"/>
    <mergeCell ref="AK22:AK24"/>
    <mergeCell ref="AL22:AL24"/>
    <mergeCell ref="AM22:AM24"/>
    <mergeCell ref="Z26:AN26"/>
    <mergeCell ref="AO26:AS26"/>
    <mergeCell ref="AU16:AU18"/>
    <mergeCell ref="A17:F18"/>
    <mergeCell ref="A19:F19"/>
    <mergeCell ref="Y19:AD21"/>
    <mergeCell ref="AK19:AK21"/>
    <mergeCell ref="AL19:AL21"/>
    <mergeCell ref="AM19:AM21"/>
    <mergeCell ref="AN19:AN21"/>
    <mergeCell ref="AO19:AP21"/>
    <mergeCell ref="AQ19:AQ21"/>
    <mergeCell ref="AR19:AR21"/>
    <mergeCell ref="AS19:AT21"/>
    <mergeCell ref="AU19:AU21"/>
    <mergeCell ref="A20:F21"/>
    <mergeCell ref="AN16:AN18"/>
    <mergeCell ref="AO16:AP18"/>
    <mergeCell ref="AQ16:AQ18"/>
    <mergeCell ref="AR16:AR18"/>
    <mergeCell ref="AS16:AT18"/>
    <mergeCell ref="A16:F16"/>
    <mergeCell ref="S16:X18"/>
    <mergeCell ref="AK16:AK18"/>
    <mergeCell ref="AL16:AL18"/>
    <mergeCell ref="AM16:AM18"/>
    <mergeCell ref="AU10:AU12"/>
    <mergeCell ref="AR13:AR15"/>
    <mergeCell ref="AS13:AT15"/>
    <mergeCell ref="AU13:AU15"/>
    <mergeCell ref="A14:F15"/>
    <mergeCell ref="AN10:AN12"/>
    <mergeCell ref="AO10:AP12"/>
    <mergeCell ref="AQ10:AQ12"/>
    <mergeCell ref="AR10:AR12"/>
    <mergeCell ref="AS10:AT12"/>
    <mergeCell ref="A10:F10"/>
    <mergeCell ref="G10:L12"/>
    <mergeCell ref="AK10:AK12"/>
    <mergeCell ref="AL10:AL12"/>
    <mergeCell ref="AM10:AM12"/>
    <mergeCell ref="A11:F12"/>
    <mergeCell ref="A13:F13"/>
    <mergeCell ref="M13:R15"/>
    <mergeCell ref="AK13:AK15"/>
    <mergeCell ref="AL13:AL15"/>
    <mergeCell ref="AM13:AM15"/>
    <mergeCell ref="AN13:AN15"/>
    <mergeCell ref="AO13:AP15"/>
    <mergeCell ref="AQ13:AQ15"/>
    <mergeCell ref="AR7:AR9"/>
    <mergeCell ref="AS7:AT9"/>
    <mergeCell ref="AU7:AU9"/>
    <mergeCell ref="A8:F8"/>
    <mergeCell ref="G8:L9"/>
    <mergeCell ref="M8:R9"/>
    <mergeCell ref="S8:X9"/>
    <mergeCell ref="Y8:AD9"/>
    <mergeCell ref="AE8:AJ9"/>
    <mergeCell ref="AO8:AP8"/>
    <mergeCell ref="A9:F9"/>
    <mergeCell ref="AO9:AP9"/>
    <mergeCell ref="AE7:AJ7"/>
    <mergeCell ref="AK7:AK9"/>
    <mergeCell ref="AL7:AL9"/>
    <mergeCell ref="AO7:AP7"/>
    <mergeCell ref="AQ7:AQ9"/>
    <mergeCell ref="A7:F7"/>
    <mergeCell ref="G7:L7"/>
    <mergeCell ref="M7:R7"/>
    <mergeCell ref="S7:X7"/>
    <mergeCell ref="Y7:AD7"/>
    <mergeCell ref="AQ35:AQ37"/>
    <mergeCell ref="AR35:AR37"/>
    <mergeCell ref="AS35:AT37"/>
    <mergeCell ref="AU35:AU37"/>
    <mergeCell ref="A36:F36"/>
    <mergeCell ref="G36:L37"/>
    <mergeCell ref="M36:R37"/>
    <mergeCell ref="S36:X37"/>
    <mergeCell ref="Y36:AD37"/>
    <mergeCell ref="AE36:AJ37"/>
    <mergeCell ref="AO36:AP36"/>
    <mergeCell ref="A37:F37"/>
    <mergeCell ref="AO37:AP37"/>
    <mergeCell ref="A35:F35"/>
    <mergeCell ref="G35:L35"/>
    <mergeCell ref="M35:R35"/>
    <mergeCell ref="S35:X35"/>
    <mergeCell ref="Y35:AD35"/>
    <mergeCell ref="AE35:AJ35"/>
    <mergeCell ref="AK35:AK37"/>
    <mergeCell ref="AL35:AL37"/>
    <mergeCell ref="AO35:AP35"/>
    <mergeCell ref="AS38:AT40"/>
    <mergeCell ref="AU38:AU40"/>
    <mergeCell ref="A39:F40"/>
    <mergeCell ref="A41:F41"/>
    <mergeCell ref="M41:R43"/>
    <mergeCell ref="AK41:AK43"/>
    <mergeCell ref="AL41:AL43"/>
    <mergeCell ref="AM41:AM43"/>
    <mergeCell ref="AN41:AN43"/>
    <mergeCell ref="AO41:AP43"/>
    <mergeCell ref="AQ41:AQ43"/>
    <mergeCell ref="AR41:AR43"/>
    <mergeCell ref="AS41:AT43"/>
    <mergeCell ref="AU41:AU43"/>
    <mergeCell ref="A42:F43"/>
    <mergeCell ref="A38:F38"/>
    <mergeCell ref="G38:L40"/>
    <mergeCell ref="AK38:AK40"/>
    <mergeCell ref="AL38:AL40"/>
    <mergeCell ref="AM38:AM40"/>
    <mergeCell ref="AN38:AN40"/>
    <mergeCell ref="AO38:AP40"/>
    <mergeCell ref="AQ38:AQ40"/>
    <mergeCell ref="AR38:AR40"/>
    <mergeCell ref="AS44:AT46"/>
    <mergeCell ref="AU44:AU46"/>
    <mergeCell ref="A45:F46"/>
    <mergeCell ref="A47:F47"/>
    <mergeCell ref="Y47:AD49"/>
    <mergeCell ref="AK47:AK49"/>
    <mergeCell ref="AL47:AL49"/>
    <mergeCell ref="AM47:AM49"/>
    <mergeCell ref="AN47:AN49"/>
    <mergeCell ref="AO47:AP49"/>
    <mergeCell ref="AQ47:AQ49"/>
    <mergeCell ref="AR47:AR49"/>
    <mergeCell ref="AS47:AT49"/>
    <mergeCell ref="AU47:AU49"/>
    <mergeCell ref="A48:F49"/>
    <mergeCell ref="A44:F44"/>
    <mergeCell ref="S44:X46"/>
    <mergeCell ref="AK44:AK46"/>
    <mergeCell ref="AL44:AL46"/>
    <mergeCell ref="AM44:AM46"/>
    <mergeCell ref="AN44:AN46"/>
    <mergeCell ref="AO44:AP46"/>
    <mergeCell ref="AQ44:AQ46"/>
    <mergeCell ref="AR44:AR46"/>
    <mergeCell ref="AS50:AT52"/>
    <mergeCell ref="AU50:AU52"/>
    <mergeCell ref="A51:F52"/>
    <mergeCell ref="C54:Q54"/>
    <mergeCell ref="R54:V54"/>
    <mergeCell ref="G55:K55"/>
    <mergeCell ref="M55:Q55"/>
    <mergeCell ref="R55:V55"/>
    <mergeCell ref="A50:F50"/>
    <mergeCell ref="AE50:AJ52"/>
    <mergeCell ref="AK50:AK52"/>
    <mergeCell ref="AL50:AL52"/>
    <mergeCell ref="AM50:AM52"/>
    <mergeCell ref="AN50:AN52"/>
    <mergeCell ref="AO50:AP52"/>
    <mergeCell ref="AQ50:AQ52"/>
    <mergeCell ref="AR50:AR52"/>
    <mergeCell ref="AD55:AH55"/>
    <mergeCell ref="AJ55:AN55"/>
    <mergeCell ref="AO55:AS55"/>
    <mergeCell ref="Z54:AN54"/>
    <mergeCell ref="AO54:AS54"/>
    <mergeCell ref="G56:K56"/>
    <mergeCell ref="M56:Q56"/>
    <mergeCell ref="R56:V56"/>
    <mergeCell ref="AD56:AH56"/>
    <mergeCell ref="AJ56:AN56"/>
    <mergeCell ref="AO56:AS56"/>
    <mergeCell ref="G57:K57"/>
    <mergeCell ref="M57:Q57"/>
    <mergeCell ref="R57:V57"/>
    <mergeCell ref="AD57:AH57"/>
    <mergeCell ref="AJ57:AN57"/>
    <mergeCell ref="AO57:AS57"/>
    <mergeCell ref="G58:K58"/>
    <mergeCell ref="M58:Q58"/>
    <mergeCell ref="R58:V58"/>
    <mergeCell ref="AG68:AJ69"/>
    <mergeCell ref="AR68:AU69"/>
    <mergeCell ref="A74:D75"/>
    <mergeCell ref="L74:O75"/>
    <mergeCell ref="AG74:AJ75"/>
    <mergeCell ref="AR74:AU75"/>
    <mergeCell ref="A63:G64"/>
    <mergeCell ref="A68:D69"/>
    <mergeCell ref="L68:O69"/>
    <mergeCell ref="Q68:T69"/>
    <mergeCell ref="AB68:AE69"/>
    <mergeCell ref="AD58:AH58"/>
    <mergeCell ref="AJ58:AN58"/>
    <mergeCell ref="AO58:AS58"/>
    <mergeCell ref="G59:K59"/>
    <mergeCell ref="M59:Q59"/>
    <mergeCell ref="R59:V59"/>
    <mergeCell ref="AD59:AH59"/>
    <mergeCell ref="AJ59:AN59"/>
    <mergeCell ref="AO59:AS59"/>
  </mergeCells>
  <phoneticPr fontId="2"/>
  <dataValidations count="1">
    <dataValidation imeMode="halfAlpha" allowBlank="1" showInputMessage="1" showErrorMessage="1" sqref="BRB17 ADO22:ADO24 ANK22:ANK24 AXG22:AXG24 BHC22:BHC24 BQY22:BQY24 CAU22:CAU24 CKQ22:CKQ24 CUM22:CUM24 DEI22:DEI24 DOE22:DOE24 DYA22:DYA24 EHW22:EHW24 ERS22:ERS24 FBO22:FBO24 FLK22:FLK24 FVG22:FVG24 GFC22:GFC24 GOY22:GOY24 GYU22:GYU24 HIQ22:HIQ24 HSM22:HSM24 ICI22:ICI24 IME22:IME24 IWA22:IWA24 JFW22:JFW24 JPS22:JPS24 JZO22:JZO24 KJK22:KJK24 KTG22:KTG24 LDC22:LDC24 LMY22:LMY24 LWU22:LWU24 MGQ22:MGQ24 MQM22:MQM24 NAI22:NAI24 NKE22:NKE24 NUA22:NUA24 ODW22:ODW24 ONS22:ONS24 OXO22:OXO24 PHK22:PHK24 PRG22:PRG24 QBC22:QBC24 QKY22:QKY24 QUU22:QUU24 REQ22:REQ24 ROM22:ROM24 RYI22:RYI24 SIE22:SIE24 SSA22:SSA24 TBW22:TBW24 TLS22:TLS24 TVO22:TVO24 UFK22:UFK24 UPG22:UPG24 UZC22:UZC24 VIY22:VIY24 VSU22:VSU24 WCQ22:WCQ24 WMM22:WMM24 WWI22:WWI24 KQ10:KQ24 UM10:UM24 CAX17 AEI10:AEI24 AOE10:AOE24 AYA10:AYA24 BHW10:BHW24 BRS10:BRS24 CBO10:CBO24 CLK10:CLK24 CVG10:CVG24 DFC10:DFC24 DOY10:DOY24 DYU10:DYU24 EIQ10:EIQ24 ESM10:ESM24 FCI10:FCI24 FME10:FME24 FWA10:FWA24 GFW10:GFW24 GPS10:GPS24 GZO10:GZO24 HJK10:HJK24 HTG10:HTG24 IDC10:IDC24 IMY10:IMY24 IWU10:IWU24 JGQ10:JGQ24 JQM10:JQM24 KAI10:KAI24 KKE10:KKE24 KUA10:KUA24 LDW10:LDW24 LNS10:LNS24 LXO10:LXO24 MHK10:MHK24 MRG10:MRG24 NBC10:NBC24 NKY10:NKY24 NUU10:NUU24 OEQ10:OEQ24 OOM10:OOM24 OYI10:OYI24 PIE10:PIE24 PSA10:PSA24 QBW10:QBW24 QLS10:QLS24 QVO10:QVO24 RFK10:RFK24 RPG10:RPG24 RZC10:RZC24 SIY10:SIY24 SSU10:SSU24 TCQ10:TCQ24 TMM10:TMM24 TWI10:TWI24 UGE10:UGE24 UQA10:UQA24 UZW10:UZW24 VJS10:VJS24 VTO10:VTO24 WDK10:WDK24 WNG10:WNG24 WXC10:WXC24 JG13:JG24 TC13:TC24 CKT17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CUP17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DEL17 ACY13:ACY24 AMU13:AMU24 AWQ13:AWQ24 BGM13:BGM24 BQI13:BQI24 CAE13:CAE24 CKA13:CKA24 CTW13:CTW24 DDS13:DDS24 DNO13:DNO24 DXK13:DXK24 EHG13:EHG24 ERC13:ERC24 FAY13:FAY24 FKU13:FKU24 FUQ13:FUQ24 GEM13:GEM24 GOI13:GOI24 GYE13:GYE24 HIA13:HIA24 HRW13:HRW24 IBS13:IBS24 ILO13:ILO24 IVK13:IVK24 JFG13:JFG24 JPC13:JPC24 JYY13:JYY24 KIU13:KIU24 KSQ13:KSQ24 LCM13:LCM24 LMI13:LMI24 LWE13:LWE24 MGA13:MGA24 MPW13:MPW24 MZS13:MZS24 NJO13:NJO24 NTK13:NTK24 ODG13:ODG24 ONC13:ONC24 OWY13:OWY24 PGU13:PGU24 PQQ13:PQQ24 QAM13:QAM24 QKI13:QKI24 QUE13:QUE24 REA13:REA24 RNW13:RNW24 RXS13:RXS24 SHO13:SHO24 SRK13:SRK24 TBG13:TBG24 TLC13:TLC24 TUY13:TUY24 UEU13:UEU24 UOQ13:UOQ24 UYM13:UYM24 VII13:VII24 VSE13:VSE24 WCA13:WCA24 WLW13:WLW24 WVS13:WVS24 JE13:JE24 TA13:TA24 DOH17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DYD17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EHZ17 ACW13:ACW24 AMS13:AMS24 AWO13:AWO24 BGK13:BGK24 BQG13:BQG24 CAC13:CAC24 CJY13:CJY24 CTU13:CTU24 DDQ13:DDQ24 DNM13:DNM24 DXI13:DXI24 EHE13:EHE24 ERA13:ERA24 FAW13:FAW24 FKS13:FKS24 FUO13:FUO24 GEK13:GEK24 GOG13:GOG24 GYC13:GYC24 HHY13:HHY24 HRU13:HRU24 IBQ13:IBQ24 ILM13:ILM24 IVI13:IVI24 JFE13:JFE24 JPA13:JPA24 JYW13:JYW24 KIS13:KIS24 KSO13:KSO24 LCK13:LCK24 LMG13:LMG24 LWC13:LWC24 MFY13:MFY24 MPU13:MPU24 MZQ13:MZQ24 NJM13:NJM24 NTI13:NTI24 ODE13:ODE24 ONA13:ONA24 OWW13:OWW24 PGS13:PGS24 PQO13:PQO24 QAK13:QAK24 QKG13:QKG24 QUC13:QUC24 RDY13:RDY24 RNU13:RNU24 RXQ13:RXQ24 SHM13:SHM24 SRI13:SRI24 TBE13:TBE24 TLA13:TLA24 TUW13:TUW24 UES13:UES24 UOO13:UOO24 UYK13:UYK24 VIG13:VIG24 VSC13:VSC24 WBY13:WBY24 WLU13:WLU24 WVQ13:WVQ24 JY22:JY24 TU22:TU24 ERV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FBR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FLN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FVJ17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GFF17 ADQ22:ADQ24 ANM22:ANM24 AXI22:AXI24 BHE22:BHE24 BRA22:BRA24 CAW22:CAW24 CKS22:CKS24 CUO22:CUO24 DEK22:DEK24 DOG22:DOG24 DYC22:DYC24 EHY22:EHY24 ERU22:ERU24 FBQ22:FBQ24 FLM22:FLM24 FVI22:FVI24 GFE22:GFE24 GPA22:GPA24 GYW22:GYW24 HIS22:HIS24 HSO22:HSO24 ICK22:ICK24 IMG22:IMG24 IWC22:IWC24 JFY22:JFY24 JPU22:JPU24 JZQ22:JZQ24 KJM22:KJM24 KTI22:KTI24 LDE22:LDE24 LNA22:LNA24 LWW22:LWW24 MGS22:MGS24 MQO22:MQO24 NAK22:NAK24 NKG22:NKG24 NUC22:NUC24 ODY22:ODY24 ONU22:ONU24 OXQ22:OXQ24 PHM22:PHM24 PRI22:PRI24 QBE22:QBE24 QLA22:QLA24 QUW22:QUW24 RES22:RES24 ROO22:ROO24 RYK22:RYK24 SIG22:SIG24 SSC22:SSC24 TBY22:TBY24 TLU22:TLU24 TVQ22:TVQ24 UFM22:UFM24 UPI22:UPI24 UZE22:UZE24 VJA22:VJA24 VSW22:VSW24 WCS22:WCS24 WMO22:WMO24 WWK22:WWK24 JK16:JK24 TG16:TG24 GPB17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GYX17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HIT17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HSP17 KF17 UB17 ADX17 ANT17 AXP17 BHL17 BRH17 CBD17 CKZ17 CUV17 DER17 DON17 DYJ17 EIF17 ESB17 FBX17 FLT17 FVP17 GFL17 GPH17 GZD17 HIZ17 HSV17 ICR17 IMN17 IWJ17 JGF17 JQB17 JZX17 KJT17 KTP17 LDL17 LNH17 LXD17 MGZ17 MQV17 NAR17 NKN17 NUJ17 OEF17 OOB17 OXX17 PHT17 PRP17 QBL17 QLH17 QVD17 REZ17 ROV17 RYR17 SIN17 SSJ17 TCF17 TMB17 TVX17 UFT17 UPP17 UZL17 VJH17 VTD17 WCZ17 WMV17 WWR17 ICL17 JS10:JS15 TO10:TO15 ADK10:ADK15 ANG10:ANG15 AXC10:AXC15 BGY10:BGY15 BQU10:BQU15 CAQ10:CAQ15 CKM10:CKM15 CUI10:CUI15 DEE10:DEE15 DOA10:DOA15 DXW10:DXW15 EHS10:EHS15 ERO10:ERO15 FBK10:FBK15 FLG10:FLG15 FVC10:FVC15 GEY10:GEY15 GOU10:GOU15 GYQ10:GYQ15 HIM10:HIM15 HSI10:HSI15 ICE10:ICE15 IMA10:IMA15 IVW10:IVW15 JFS10:JFS15 JPO10:JPO15 JZK10:JZK15 KJG10:KJG15 KTC10:KTC15 LCY10:LCY15 LMU10:LMU15 LWQ10:LWQ15 MGM10:MGM15 MQI10:MQI15 NAE10:NAE15 NKA10:NKA15 NTW10:NTW15 ODS10:ODS15 ONO10:ONO15 OXK10:OXK15 PHG10:PHG15 PRC10:PRC15 QAY10:QAY15 QKU10:QKU15 QUQ10:QUQ15 REM10:REM15 ROI10:ROI15 RYE10:RYE15 SIA10:SIA15 SRW10:SRW15 TBS10:TBS15 TLO10:TLO15 TVK10:TVK15 UFG10:UFG15 UPC10:UPC15 UYY10:UYY15 VIU10:VIU15 VSQ10:VSQ15 WCM10:WCM15 WMI10:WMI15 WWE10:WWE15 IMH17 KB20 TX20 ADT20 ANP20 AXL20 BHH20 BRD20 CAZ20 CKV20 CUR20 DEN20 DOJ20 DYF20 EIB20 ERX20 FBT20 FLP20 FVL20 GFH20 GPD20 GYZ20 HIV20 HSR20 ICN20 IMJ20 IWF20 JGB20 JPX20 JZT20 KJP20 KTL20 LDH20 LND20 LWZ20 MGV20 MQR20 NAN20 NKJ20 NUF20 OEB20 ONX20 OXT20 PHP20 PRL20 QBH20 QLD20 QUZ20 REV20 ROR20 RYN20 SIJ20 SSF20 TCB20 TLX20 TVT20 UFP20 UPL20 UZH20 VJD20 VSZ20 WCV20 WMR20 WWN20 IWD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JFZ17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PV17 JK10:JK12 TG10:TG12 ADC10:ADC12 AMY10:AMY12 AWU10:AWU12 BGQ10:BGQ12 BQM10:BQM12 CAI10:CAI12 CKE10:CKE12 CUA10:CUA12 DDW10:DDW12 DNS10:DNS12 DXO10:DXO12 EHK10:EHK12 ERG10:ERG12 FBC10:FBC12 FKY10:FKY12 FUU10:FUU12 GEQ10:GEQ12 GOM10:GOM12 GYI10:GYI12 HIE10:HIE12 HSA10:HSA12 IBW10:IBW12 ILS10:ILS12 IVO10:IVO12 JFK10:JFK12 JPG10:JPG12 JZC10:JZC12 KIY10:KIY12 KSU10:KSU12 LCQ10:LCQ12 LMM10:LMM12 LWI10:LWI12 MGE10:MGE12 MQA10:MQA12 MZW10:MZW12 NJS10:NJS12 NTO10:NTO12 ODK10:ODK12 ONG10:ONG12 OXC10:OXC12 PGY10:PGY12 PQU10:PQU12 QAQ10:QAQ12 QKM10:QKM12 QUI10:QUI12 REE10:REE12 ROA10:ROA12 RXW10:RXW12 SHS10:SHS12 SRO10:SRO12 TBK10:TBK12 TLG10:TLG12 TVC10:TVC12 UEY10:UEY12 UOU10:UOU12 UYQ10:UYQ12 VIM10:VIM12 VSI10:VSI12 WCE10:WCE12 WMA10:WMA12 WVW10:WVW12 JZR17 JM10:JM12 TI10:TI12 ADE10:ADE12 ANA10:ANA12 AWW10:AWW12 BGS10:BGS12 BQO10:BQO12 CAK10:CAK12 CKG10:CKG12 CUC10:CUC12 DDY10:DDY12 DNU10:DNU12 DXQ10:DXQ12 EHM10:EHM12 ERI10:ERI12 FBE10:FBE12 FLA10:FLA12 FUW10:FUW12 GES10:GES12 GOO10:GOO12 GYK10:GYK12 HIG10:HIG12 HSC10:HSC12 IBY10:IBY12 ILU10:ILU12 IVQ10:IVQ12 JFM10:JFM12 JPI10:JPI12 JZE10:JZE12 KJA10:KJA12 KSW10:KSW12 LCS10:LCS12 LMO10:LMO12 LWK10:LWK12 MGG10:MGG12 MQC10:MQC12 MZY10:MZY12 NJU10:NJU12 NTQ10:NTQ12 ODM10:ODM12 ONI10:ONI12 OXE10:OXE12 PHA10:PHA12 PQW10:PQW12 QAS10:QAS12 QKO10:QKO12 QUK10:QUK12 REG10:REG12 ROC10:ROC12 RXY10:RXY12 SHU10:SHU12 SRQ10:SRQ12 TBM10:TBM12 TLI10:TLI12 TVE10:TVE12 UFA10:UFA12 UOW10:UOW12 UYS10:UYS12 VIO10:VIO12 VSK10:VSK12 WCG10:WCG12 WMC10:WMC12 WVY10:WVY12 KJN17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KTJ17 JY10:JY18 TU10:TU18 ADQ10:ADQ18 ANM10:ANM18 AXI10:AXI18 BHE10:BHE18 BRA10:BRA18 CAW10:CAW18 CKS10:CKS18 CUO10:CUO18 DEK10:DEK18 DOG10:DOG18 DYC10:DYC18 EHY10:EHY18 ERU10:ERU18 FBQ10:FBQ18 FLM10:FLM18 FVI10:FVI18 GFE10:GFE18 GPA10:GPA18 GYW10:GYW18 HIS10:HIS18 HSO10:HSO18 ICK10:ICK18 IMG10:IMG18 IWC10:IWC18 JFY10:JFY18 JPU10:JPU18 JZQ10:JZQ18 KJM10:KJM18 KTI10:KTI18 LDE10:LDE18 LNA10:LNA18 LWW10:LWW18 MGS10:MGS18 MQO10:MQO18 NAK10:NAK18 NKG10:NKG18 NUC10:NUC18 ODY10:ODY18 ONU10:ONU18 OXQ10:OXQ18 PHM10:PHM18 PRI10:PRI18 QBE10:QBE18 QLA10:QLA18 QUW10:QUW18 RES10:RES18 ROO10:ROO18 RYK10:RYK18 SIG10:SIG18 SSC10:SSC18 TBY10:TBY18 TLU10:TLU18 TVQ10:TVQ18 UFM10:UFM18 UPI10:UPI18 UZE10:UZE18 VJA10:VJA18 VSW10:VSW18 WCS10:WCS18 WMO10:WMO18 WWK10:WWK18 LDF17 JW10:JW18 TS10:TS18 ADO10:ADO18 ANK10:ANK18 AXG10:AXG18 BHC10:BHC18 BQY10:BQY18 CAU10:CAU18 CKQ10:CKQ18 CUM10:CUM18 DEI10:DEI18 DOE10:DOE18 DYA10:DYA18 EHW10:EHW18 ERS10:ERS18 FBO10:FBO18 FLK10:FLK18 FVG10:FVG18 GFC10:GFC18 GOY10:GOY18 GYU10:GYU18 HIQ10:HIQ18 HSM10:HSM18 ICI10:ICI18 IME10:IME18 IWA10:IWA18 JFW10:JFW18 JPS10:JPS18 JZO10:JZO18 KJK10:KJK18 KTG10:KTG18 LDC10:LDC18 LMY10:LMY18 LWU10:LWU18 MGQ10:MGQ18 MQM10:MQM18 NAI10:NAI18 NKE10:NKE18 NUA10:NUA18 ODW10:ODW18 ONS10:ONS18 OXO10:OXO18 PHK10:PHK18 PRG10:PRG18 QBC10:QBC18 QKY10:QKY18 QUU10:QUU18 REQ10:REQ18 ROM10:ROM18 RYI10:RYI18 SIE10:SIE18 SSA10:SSA18 TBW10:TBW18 TLS10:TLS18 TVO10:TVO18 UFK10:UFK18 UPG10:UPG18 UZC10:UZC18 VIY10:VIY18 VSU10:VSU18 WCQ10:WCQ18 WMM10:WMM18 WWI10:WWI18 LNB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WX17 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MGT17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MQP17 KB14 TX14 ADT14 ANP14 AXL14 BHH14 BRD14 CAZ14 CKV14 CUR14 DEN14 DOJ14 DYF14 EIB14 ERX14 FBT14 FLP14 FVL14 GFH14 GPD14 GYZ14 HIV14 HSR14 ICN14 IMJ14 IWF14 JGB14 JPX14 JZT14 KJP14 KTL14 LDH14 LND14 LWZ14 MGV14 MQR14 NAN14 NKJ14 NUF14 OEB14 ONX14 OXT14 PHP14 PRL14 QBH14 QLD14 QUZ14 REV14 ROR14 RYN14 SIJ14 SSF14 TCB14 TLX14 TVT14 UFP14 UPL14 UZH14 VJD14 VSZ14 WCV14 WMR14 WWN14 NAL17 KB11 TX11 ADT11 ANP11 AXL11 BHH11 BRD11 CAZ11 CKV11 CUR11 DEN11 DOJ11 DYF11 EIB11 ERX11 FBT11 FLP11 FVL11 GFH11 GPD11 GYZ11 HIV11 HSR11 ICN11 IMJ11 IWF11 JGB11 JPX11 JZT11 KJP11 KTL11 LDH11 LND11 LWZ11 MGV11 MQR11 NAN11 NKJ11 NUF11 OEB11 ONX11 OXT11 PHP11 PRL11 QBH11 QLD11 QUZ11 REV11 ROR11 RYN11 SIJ11 SSF11 TCB11 TLX11 TVT11 UFP11 UPL11 UZH11 VJD11 VSZ11 WCV11 WMR11 WWN11 NKH17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NUD17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ODZ17 KF20 UB20 ADX20 ANT20 AXP20 BHL20 BRH20 CBD20 CKZ20 CUV20 DER20 DON20 DYJ20 EIF20 ESB20 FBX20 FLT20 FVP20 GFL20 GPH20 GZD20 HIZ20 HSV20 ICR20 IMN20 IWJ20 JGF20 JQB20 JZX20 KJT20 KTP20 LDL20 LNH20 LXD20 MGZ20 MQV20 NAR20 NKN20 NUJ20 OEF20 OOB20 OXX20 PHT20 PRP20 QBL20 QLH20 QVD20 REZ20 ROV20 RYR20 SIN20 SSJ20 TCF20 TMB20 TVX20 UFT20 UPP20 UZL20 VJH20 VTD20 WCZ20 WMV20 WWR20 ONV17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OXR17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PHN17 ADC16:ADC24 AMY16:AMY24 AWU16:AWU24 BGQ16:BGQ24 BQM16:BQM24 CAI16:CAI24 CKE16:CKE24 CUA16:CUA24 DDW16:DDW24 DNS16:DNS24 DXO16:DXO24 EHK16:EHK24 ERG16:ERG24 FBC16:FBC24 FKY16:FKY24 FUU16:FUU24 GEQ16:GEQ24 GOM16:GOM24 GYI16:GYI24 HIE16:HIE24 HSA16:HSA24 IBW16:IBW24 ILS16:ILS24 IVO16:IVO24 JFK16:JFK24 JPG16:JPG24 JZC16:JZC24 KIY16:KIY24 KSU16:KSU24 LCQ16:LCQ24 LMM16:LMM24 LWI16:LWI24 MGE16:MGE24 MQA16:MQA24 MZW16:MZW24 NJS16:NJS24 NTO16:NTO24 ODK16:ODK24 ONG16:ONG24 OXC16:OXC24 PGY16:PGY24 PQU16:PQU24 QAQ16:QAQ24 QKM16:QKM24 QUI16:QUI24 REE16:REE24 ROA16:ROA24 RXW16:RXW24 SHS16:SHS24 SRO16:SRO24 TBK16:TBK24 TLG16:TLG24 TVC16:TVC24 UEY16:UEY24 UOU16:UOU24 UYQ16:UYQ24 VIM16:VIM24 VSI16:VSI24 WCE16:WCE24 WMA16:WMA24 WVW16:WVW24 JQ19:JQ24 TM19:TM24 PRJ17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QBF17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WWL11 QLB17 ADI19:ADI24 ANE19:ANE24 AXA19:AXA24 BGW19:BGW24 BQS19:BQS24 CAO19:CAO24 CKK19:CKK24 CUG19:CUG24 DEC19:DEC24 DNY19:DNY24 DXU19:DXU24 EHQ19:EHQ24 ERM19:ERM24 FBI19:FBI24 FLE19:FLE24 FVA19:FVA24 GEW19:GEW24 GOS19:GOS24 GYO19:GYO24 HIK19:HIK24 HSG19:HSG24 ICC19:ICC24 ILY19:ILY24 IVU19:IVU24 JFQ19:JFQ24 JPM19:JPM24 JZI19:JZI24 KJE19:KJE24 KTA19:KTA24 LCW19:LCW24 LMS19:LMS24 LWO19:LWO24 MGK19:MGK24 MQG19:MQG24 NAC19:NAC24 NJY19:NJY24 NTU19:NTU24 ODQ19:ODQ24 ONM19:ONM24 OXI19:OXI24 PHE19:PHE24 PRA19:PRA24 QAW19:QAW24 QKS19:QKS24 QUO19:QUO24 REK19:REK24 ROG19:ROG24 RYC19:RYC24 SHY19:SHY24 SRU19:SRU24 TBQ19:TBQ24 TLM19:TLM24 TVI19:TVI24 UFE19:UFE24 UPA19:UPA24 UYW19:UYW24 VIS19:VIS24 VSO19:VSO24 WCK19:WCK24 WMG19:WMG24 WWC19:WWC24 JM16:JM24 TI16:TI24 QUX17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RET17 KE10:KE21 UA10:UA21 ADW10:ADW21 ANS10:ANS21 AXO10:AXO21 BHK10:BHK21 BRG10:BRG21 CBC10:CBC21 CKY10:CKY21 CUU10:CUU21 DEQ10:DEQ21 DOM10:DOM21 DYI10:DYI21 EIE10:EIE21 ESA10:ESA21 FBW10:FBW21 FLS10:FLS21 FVO10:FVO21 GFK10:GFK21 GPG10:GPG21 GZC10:GZC21 HIY10:HIY21 HSU10:HSU21 ICQ10:ICQ21 IMM10:IMM21 IWI10:IWI21 JGE10:JGE21 JQA10:JQA21 JZW10:JZW21 KJS10:KJS21 KTO10:KTO21 LDK10:LDK21 LNG10:LNG21 LXC10:LXC21 MGY10:MGY21 MQU10:MQU21 NAQ10:NAQ21 NKM10:NKM21 NUI10:NUI21 OEE10:OEE21 OOA10:OOA21 OXW10:OXW21 PHS10:PHS21 PRO10:PRO21 QBK10:QBK21 QLG10:QLG21 QVC10:QVC21 REY10:REY21 ROU10:ROU21 RYQ10:RYQ21 SIM10:SIM21 SSI10:SSI21 TCE10:TCE21 TMA10:TMA21 TVW10:TVW21 UFS10:UFS21 UPO10:UPO21 UZK10:UZK21 VJG10:VJG21 VTC10:VTC21 WCY10:WCY21 WMU10:WMU21 WWQ10:WWQ21 ROP17 KF11 UB11 ADX11 ANT11 AXP11 BHL11 BRH11 CBD11 CKZ11 CUV11 DER11 DON11 DYJ11 EIF11 ESB11 FBX11 FLT11 FVP11 GFL11 GPH11 GZD11 HIZ11 HSV11 ICR11 IMN11 IWJ11 JGF11 JQB11 JZX11 KJT11 KTP11 LDL11 LNH11 LXD11 MGZ11 MQV11 NAR11 NKN11 NUJ11 OEF11 OOB11 OXX11 PHT11 PRP11 QBL11 QLH11 QVD11 REZ11 ROV11 RYR11 SIN11 SSJ11 TCF11 TMB11 TVX11 UFT11 UPP11 UZL11 VJH11 VTD11 WCZ11 WMV11 WWR11 RYL17 KF14 UB14 ADX14 ANT14 AXP14 BHL14 BRH14 CBD14 CKZ14 CUV14 DER14 DON14 DYJ14 EIF14 ESB14 FBX14 FLT14 FVP14 GFL14 GPH14 GZD14 HIZ14 HSV14 ICR14 IMN14 IWJ14 JGF14 JQB14 JZX14 KJT14 KTP14 LDL14 LNH14 LXD14 MGZ14 MQV14 NAR14 NKN14 NUJ14 OEF14 OOB14 OXX14 PHT14 PRP14 QBL14 QLH14 QVD14 REZ14 ROV14 RYR14 SIN14 SSJ14 TCF14 TMB14 TVX14 UFT14 UPP14 UZL14 VJH14 VTD14 WCZ14 WMV14 WWR14 SIH17 KB17 TX17 ADT17 ANP17 AXL17 BHH17 BRD17 CAZ17 CKV17 CUR17 DEN17 DOJ17 DYF17 EIB17 ERX17 FBT17 FLP17 FVL17 GFH17 GPD17 GYZ17 HIV17 HSR17 ICN17 IMJ17 IWF17 JGB17 JPX17 JZT17 KJP17 KTL17 LDH17 LND17 LWZ17 MGV17 MQR17 NAN17 NKJ17 NUF17 OEB17 ONX17 OXT17 PHP17 PRL17 QBH17 QLD17 QUZ17 REV17 ROR17 RYN17 SIJ17 SSF17 TCB17 TLX17 TVT17 UFP17 UPL17 UZH17 VJD17 VSZ17 WCV17 WMR17 WWN17 SSD17 KC10:KC21 TY10:TY21 ADU10:ADU21 ANQ10:ANQ21 AXM10:AXM21 BHI10:BHI21 BRE10:BRE21 CBA10:CBA21 CKW10:CKW21 CUS10:CUS21 DEO10:DEO21 DOK10:DOK21 DYG10:DYG21 EIC10:EIC21 ERY10:ERY21 FBU10:FBU21 FLQ10:FLQ21 FVM10:FVM21 GFI10:GFI21 GPE10:GPE21 GZA10:GZA21 HIW10:HIW21 HSS10:HSS21 ICO10:ICO21 IMK10:IMK21 IWG10:IWG21 JGC10:JGC21 JPY10:JPY21 JZU10:JZU21 KJQ10:KJQ21 KTM10:KTM21 LDI10:LDI21 LNE10:LNE21 LXA10:LXA21 MGW10:MGW21 MQS10:MQS21 NAO10:NAO21 NKK10:NKK21 NUG10:NUG21 OEC10:OEC21 ONY10:ONY21 OXU10:OXU21 PHQ10:PHQ21 PRM10:PRM21 QBI10:QBI21 QLE10:QLE21 QVA10:QVA21 REW10:REW21 ROS10:ROS21 RYO10:RYO21 SIK10:SIK21 SSG10:SSG21 TCC10:TCC21 TLY10:TLY21 TVU10:TVU21 UFQ10:UFQ21 UPM10:UPM21 UZI10:UZI21 VJE10:VJE21 VTA10:VTA21 WCW10:WCW21 WMS10:WMS21 WWO10:WWO21 TBZ17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TLV17 JP20 TL20 ADH20 AND20 AWZ20 BGV20 BQR20 CAN20 CKJ20 CUF20 DEB20 DNX20 DXT20 EHP20 ERL20 FBH20 FLD20 FUZ20 GEV20 GOR20 GYN20 HIJ20 HSF20 ICB20 ILX20 IVT20 JFP20 JPL20 JZH20 KJD20 KSZ20 LCV20 LMR20 LWN20 MGJ20 MQF20 NAB20 NJX20 NTT20 ODP20 ONL20 OXH20 PHD20 PQZ20 QAV20 QKR20 QUN20 REJ20 ROF20 RYB20 SHX20 SRT20 TBP20 TLL20 TVH20 UFD20 UOZ20 UYV20 VIR20 VSN20 WCJ20 WMF20 WWB20 TVR17 ADE16:ADE24 ANA16:ANA24 AWW16:AWW24 BGS16:BGS24 BQO16:BQO24 CAK16:CAK24 CKG16:CKG24 CUC16:CUC24 DDY16:DDY24 DNU16:DNU24 DXQ16:DXQ24 EHM16:EHM24 ERI16:ERI24 FBE16:FBE24 FLA16:FLA24 FUW16:FUW24 GES16:GES24 GOO16:GOO24 GYK16:GYK24 HIG16:HIG24 HSC16:HSC24 IBY16:IBY24 ILU16:ILU24 IVQ16:IVQ24 JFM16:JFM24 JPI16:JPI24 JZE16:JZE24 KJA16:KJA24 KSW16:KSW24 LCS16:LCS24 LMO16:LMO24 LWK16:LWK24 MGG16:MGG24 MQC16:MQC24 MZY16:MZY24 NJU16:NJU24 NTQ16:NTQ24 ODM16:ODM24 ONI16:ONI24 OXE16:OXE24 PHA16:PHA24 PQW16:PQW24 QAS16:QAS24 QKO16:QKO24 QUK16:QUK24 REG16:REG24 ROC16:ROC24 RXY16:RXY24 SHU16:SHU24 SRQ16:SRQ24 TBM16:TBM24 TLI16:TLI24 TVE16:TVE24 UFA16:UFA24 UOW16:UOW24 UYS16:UYS24 VIO16:VIO24 VSK16:VSK24 WCG16:WCG24 WMC16:WMC24 WVY16:WVY24 JS19:JS24 TO19:TO24 UFN17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UPJ17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ZF1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VJB17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VSX17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WCT17 ADK19:ADK24 ANG19:ANG24 AXC19:AXC24 BGY19:BGY24 BQU19:BQU24 CAQ19:CAQ24 CKM19:CKM24 CUI19:CUI24 DEE19:DEE24 DOA19:DOA24 DXW19:DXW24 EHS19:EHS24 ERO19:ERO24 FBK19:FBK24 FLG19:FLG24 FVC19:FVC24 GEY19:GEY24 GOU19:GOU24 GYQ19:GYQ24 HIM19:HIM24 HSI19:HSI24 ICE19:ICE24 IMA19:IMA24 IVW19:IVW24 JFS19:JFS24 JPO19:JPO24 JZK19:JZK24 KJG19:KJG24 KTC19:KTC24 LCY19:LCY24 LMU19:LMU24 LWQ19:LWQ24 MGM19:MGM24 MQI19:MQI24 NAE19:NAE24 NKA19:NKA24 NTW19:NTW24 ODS19:ODS24 ONO19:ONO24 OXK19:OXK24 PHG19:PHG24 PRC19:PRC24 QAY19:QAY24 QKU19:QKU24 QUQ19:QUQ24 REM19:REM24 ROI19:ROI24 RYE19:RYE24 SIA19:SIA24 SRW19:SRW24 TBS19:TBS24 TLO19:TLO24 TVK19:TVK24 UFG19:UFG24 UPC19:UPC24 UYY19:UYY24 VIU19:VIU24 VSQ19:VSQ24 WCM19:WCM24 WMI19:WMI24 WWE19:WWE24 AA22:AA24 AU10:AU24 WMP17 JQ10:JQ15 TM10:TM15 ADI10:ADI15 ANE10:ANE15 AXA10:AXA15 BGW10:BGW15 BQS10:BQS15 CAO10:CAO15 CKK10:CKK15 CUG10:CUG15 DEC10:DEC15 DNY10:DNY15 DXU10:DXU15 EHQ10:EHQ15 ERM10:ERM15 FBI10:FBI15 FLE10:FLE15 FVA10:FVA15 GEW10:GEW15 GOS10:GOS15 GYO10:GYO15 HIK10:HIK15 HSG10:HSG15 ICC10:ICC15 ILY10:ILY15 IVU10:IVU15 JFQ10:JFQ15 JPM10:JPM15 JZI10:JZI15 KJE10:KJE15 KTA10:KTA15 LCW10:LCW15 LMS10:LMS15 LWO10:LWO15 MGK10:MGK15 MQG10:MQG15 NAC10:NAC15 NJY10:NJY15 NTU10:NTU15 ODQ10:ODQ15 ONM10:ONM15 OXI10:OXI15 PHE10:PHE15 PRA10:PRA15 QAW10:QAW15 QKS10:QKS15 QUO10:QUO15 REK10:REK15 ROG10:ROG15 RYC10:RYC15 SHY10:SHY15 SRU10:SRU15 TBQ10:TBQ15 TLM10:TLM15 TVI10:TVI15 UFE10:UFE15 UPA10:UPA15 UYW10:UYW15 VIS10:VIS15 VSO10:VSO15 WCK10:WCK15 WMG10:WMG15 WWC10:WWC15 WWL17 JZ17 TV17 ADR17 ANN17 AXJ17 BHF17 K13:K24 L14 X23 I13:I24 N23 H20 AC22:AC24 Z17 H17 L17 L20 O16:O24 L23 AD23 T23 AJ17 W10:W15 AF20 N17 N11 O10:O12 Q10:Q12 R11 AC10:AC18 AA10:AA18 R17 Z23 T14 AF14 AF11 X14 Z14 AJ20 Z11 T11 U19:U24 AD14 AD11 Q16:Q24 X11 AI10:AI21 AJ11 AJ14 AF17 AG10:AG21 H14 T20 W19:W24 X20 R20 N20 R23 H23 JW22:JW24 U10:U15 JW50:JW52 AD45 BRB45 TS50:TS52 ADO50:ADO52 ANK50:ANK52 AXG50:AXG52 BHC50:BHC52 BQY50:BQY52 CAU50:CAU52 CKQ50:CKQ52 CUM50:CUM52 DEI50:DEI52 DOE50:DOE52 DYA50:DYA52 EHW50:EHW52 ERS50:ERS52 FBO50:FBO52 FLK50:FLK52 FVG50:FVG52 GFC50:GFC52 GOY50:GOY52 GYU50:GYU52 HIQ50:HIQ52 HSM50:HSM52 ICI50:ICI52 IME50:IME52 IWA50:IWA52 JFW50:JFW52 JPS50:JPS52 JZO50:JZO52 KJK50:KJK52 KTG50:KTG52 LDC50:LDC52 LMY50:LMY52 LWU50:LWU52 MGQ50:MGQ52 MQM50:MQM52 NAI50:NAI52 NKE50:NKE52 NUA50:NUA52 ODW50:ODW52 ONS50:ONS52 OXO50:OXO52 PHK50:PHK52 PRG50:PRG52 QBC50:QBC52 QKY50:QKY52 QUU50:QUU52 REQ50:REQ52 ROM50:ROM52 RYI50:RYI52 SIE50:SIE52 SSA50:SSA52 TBW50:TBW52 TLS50:TLS52 TVO50:TVO52 UFK50:UFK52 UPG50:UPG52 UZC50:UZC52 VIY50:VIY52 VSU50:VSU52 WCQ50:WCQ52 WMM50:WMM52 WWI50:WWI52 KQ38:KQ52 CAX45 UM38:UM52 AEI38:AEI52 AOE38:AOE52 AYA38:AYA52 BHW38:BHW52 BRS38:BRS52 CBO38:CBO52 CLK38:CLK52 CVG38:CVG52 DFC38:DFC52 DOY38:DOY52 DYU38:DYU52 EIQ38:EIQ52 ESM38:ESM52 FCI38:FCI52 FME38:FME52 FWA38:FWA52 GFW38:GFW52 GPS38:GPS52 GZO38:GZO52 HJK38:HJK52 HTG38:HTG52 IDC38:IDC52 IMY38:IMY52 IWU38:IWU52 JGQ38:JGQ52 JQM38:JQM52 KAI38:KAI52 KKE38:KKE52 KUA38:KUA52 LDW38:LDW52 LNS38:LNS52 LXO38:LXO52 MHK38:MHK52 MRG38:MRG52 NBC38:NBC52 NKY38:NKY52 NUU38:NUU52 OEQ38:OEQ52 OOM38:OOM52 OYI38:OYI52 PIE38:PIE52 PSA38:PSA52 QBW38:QBW52 QLS38:QLS52 QVO38:QVO52 RFK38:RFK52 RPG38:RPG52 RZC38:RZC52 SIY38:SIY52 SSU38:SSU52 TCQ38:TCQ52 TMM38:TMM52 TWI38:TWI52 UGE38:UGE52 UQA38:UQA52 UZW38:UZW52 VJS38:VJS52 VTO38:VTO52 WDK38:WDK52 WNG38:WNG52 WXC38:WXC52 JG41:JG52 CKT45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CUP45 JT51 TP51 ADL51 ANH51 AXD51 BGZ51 BQV51 CAR51 CKN51 CUJ51 DEF51 DOB51 DXX51 EHT51 ERP51 FBL51 FLH51 FVD51 GEZ51 GOV51 GYR51 HIN51 HSJ51 ICF51 IMB51 IVX51 JFT51 JPP51 JZL51 KJH51 KTD51 LCZ51 LMV51 LWR51 MGN51 MQJ51 NAF51 NKB51 NTX51 ODT51 ONP51 OXL51 PHH51 PRD51 QAZ51 QKV51 QUR51 REN51 ROJ51 RYF51 SIB51 SRX51 TBT51 TLP51 TVL51 UFH51 UPD51 UYZ51 VIV51 VSR51 WCN51 WMJ51 WWF51 DEL45 TC41:TC52 ACY41:ACY52 AMU41:AMU52 AWQ41:AWQ52 BGM41:BGM52 BQI41:BQI52 CAE41:CAE52 CKA41:CKA52 CTW41:CTW52 DDS41:DDS52 DNO41:DNO52 DXK41:DXK52 EHG41:EHG52 ERC41:ERC52 FAY41:FAY52 FKU41:FKU52 FUQ41:FUQ52 GEM41:GEM52 GOI41:GOI52 GYE41:GYE52 HIA41:HIA52 HRW41:HRW52 IBS41:IBS52 ILO41:ILO52 IVK41:IVK52 JFG41:JFG52 JPC41:JPC52 JYY41:JYY52 KIU41:KIU52 KSQ41:KSQ52 LCM41:LCM52 LMI41:LMI52 LWE41:LWE52 MGA41:MGA52 MPW41:MPW52 MZS41:MZS52 NJO41:NJO52 NTK41:NTK52 ODG41:ODG52 ONC41:ONC52 OWY41:OWY52 PGU41:PGU52 PQQ41:PQQ52 QAM41:QAM52 QKI41:QKI52 QUE41:QUE52 REA41:REA52 RNW41:RNW52 RXS41:RXS52 SHO41:SHO52 SRK41:SRK52 TBG41:TBG52 TLC41:TLC52 TUY41:TUY52 UEU41:UEU52 UOQ41:UOQ52 UYM41:UYM52 VII41:VII52 VSE41:VSE52 WCA41:WCA52 WLW41:WLW52 WVS41:WVS52 JE41:JE52 DOH45 JJ51 TF51 ADB51 AMX51 AWT51 BGP51 BQL51 CAH51 CKD51 CTZ51 DDV51 DNR51 DXN51 EHJ51 ERF51 FBB51 FKX51 FUT51 GEP51 GOL51 GYH51 HID51 HRZ51 IBV51 ILR51 IVN51 JFJ51 JPF51 JZB51 KIX51 KST51 LCP51 LML51 LWH51 MGD51 MPZ51 MZV51 NJR51 NTN51 ODJ51 ONF51 OXB51 PGX51 PQT51 QAP51 QKL51 QUH51 RED51 RNZ51 RXV51 SHR51 SRN51 TBJ51 TLF51 TVB51 UEX51 UOT51 UYP51 VIL51 VSH51 WCD51 WLZ51 WVV51 DYD45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EHZ45 TA41:TA52 ACW41:ACW52 AMS41:AMS52 AWO41:AWO52 BGK41:BGK52 BQG41:BQG52 CAC41:CAC52 CJY41:CJY52 CTU41:CTU52 DDQ41:DDQ52 DNM41:DNM52 DXI41:DXI52 EHE41:EHE52 ERA41:ERA52 FAW41:FAW52 FKS41:FKS52 FUO41:FUO52 GEK41:GEK52 GOG41:GOG52 GYC41:GYC52 HHY41:HHY52 HRU41:HRU52 IBQ41:IBQ52 ILM41:ILM52 IVI41:IVI52 JFE41:JFE52 JPA41:JPA52 JYW41:JYW52 KIS41:KIS52 KSO41:KSO52 LCK41:LCK52 LMG41:LMG52 LWC41:LWC52 MFY41:MFY52 MPU41:MPU52 MZQ41:MZQ52 NJM41:NJM52 NTI41:NTI52 ODE41:ODE52 ONA41:ONA52 OWW41:OWW52 PGS41:PGS52 PQO41:PQO52 QAK41:QAK52 QKG41:QKG52 QUC41:QUC52 RDY41:RDY52 RNU41:RNU52 RXQ41:RXQ52 SHM41:SHM52 SRI41:SRI52 TBE41:TBE52 TLA41:TLA52 TUW41:TUW52 UES41:UES52 UOO41:UOO52 UYK41:UYK52 VIG41:VIG52 VSC41:VSC52 WBY41:WBY52 WLU41:WLU52 WVQ41:WVQ52 JY50:JY52 ERV45 JV45 TR45 ADN45 ANJ45 AXF45 BHB45 BQX45 CAT45 CKP45 CUL45 DEH45 DOD45 DXZ45 EHV45 ERR45 FBN45 FLJ45 FVF45 GFB45 GOX45 GYT45 HIP45 HSL45 ICH45 IMD45 IVZ45 JFV45 JPR45 JZN45 KJJ45 KTF45 LDB45 LMX45 LWT45 MGP45 MQL45 NAH45 NKD45 NTZ45 ODV45 ONR45 OXN45 PHJ45 PRF45 QBB45 QKX45 QUT45 REP45 ROL45 RYH45 SID45 SRZ45 TBV45 TLR45 TVN45 UFJ45 UPF45 UZB45 VIX45 VST45 WCP45 WML45 WWH45 FBR45 JD45 SZ45 ACV45 AMR45 AWN45 BGJ45 BQF45 CAB45 CJX45 CTT45 DDP45 DNL45 DXH45 EHD45 EQZ45 FAV45 FKR45 FUN45 GEJ45 GOF45 GYB45 HHX45 HRT45 IBP45 ILL45 IVH45 JFD45 JOZ45 JYV45 KIR45 KSN45 LCJ45 LMF45 LWB45 MFX45 MPT45 MZP45 NJL45 NTH45 ODD45 OMZ45 OWV45 PGR45 PQN45 QAJ45 QKF45 QUB45 RDX45 RNT45 RXP45 SHL45 SRH45 TBD45 TKZ45 TUV45 UER45 UON45 UYJ45 VIF45 VSB45 WBX45 WLT45 WVP45 FLN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FVJ45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GFF45 TU50:TU52 ADQ50:ADQ52 ANM50:ANM52 AXI50:AXI52 BHE50:BHE52 BRA50:BRA52 CAW50:CAW52 CKS50:CKS52 CUO50:CUO52 DEK50:DEK52 DOG50:DOG52 DYC50:DYC52 EHY50:EHY52 ERU50:ERU52 FBQ50:FBQ52 FLM50:FLM52 FVI50:FVI52 GFE50:GFE52 GPA50:GPA52 GYW50:GYW52 HIS50:HIS52 HSO50:HSO52 ICK50:ICK52 IMG50:IMG52 IWC50:IWC52 JFY50:JFY52 JPU50:JPU52 JZQ50:JZQ52 KJM50:KJM52 KTI50:KTI52 LDE50:LDE52 LNA50:LNA52 LWW50:LWW52 MGS50:MGS52 MQO50:MQO52 NAK50:NAK52 NKG50:NKG52 NUC50:NUC52 ODY50:ODY52 ONU50:ONU52 OXQ50:OXQ52 PHM50:PHM52 PRI50:PRI52 QBE50:QBE52 QLA50:QLA52 QUW50:QUW52 RES50:RES52 ROO50:ROO52 RYK50:RYK52 SIG50:SIG52 SSC50:SSC52 TBY50:TBY52 TLU50:TLU52 TVQ50:TVQ52 UFM50:UFM52 UPI50:UPI52 UZE50:UZE52 VJA50:VJA52 VSW50:VSW52 WCS50:WCS52 WMO50:WMO52 WWK50:WWK52 JK44:JK52 GPB45 JH51 TD51 ACZ51 AMV51 AWR51 BGN51 BQJ51 CAF51 CKB51 CTX51 DDT51 DNP51 DXL51 EHH51 ERD51 FAZ51 FKV51 FUR51 GEN51 GOJ51 GYF51 HIB51 HRX51 IBT51 ILP51 IVL51 JFH51 JPD51 JYZ51 KIV51 KSR51 LCN51 LMJ51 LWF51 MGB51 MPX51 MZT51 NJP51 NTL51 ODH51 OND51 OWZ51 PGV51 PQR51 QAN51 QKJ51 QUF51 REB51 RNX51 RXT51 SHP51 SRL51 TBH51 TLD51 TUZ51 UEV51 UOR51 UYN51 VIJ51 VSF51 WCB51 WLX51 WVT51 GYX45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HIT45 JP51 TL51 ADH51 AND51 AWZ51 BGV51 BQR51 CAN51 CKJ51 CUF51 DEB51 DNX51 DXT51 EHP51 ERL51 FBH51 FLD51 FUZ51 GEV51 GOR51 GYN51 HIJ51 HSF51 ICB51 ILX51 IVT51 JFP51 JPL51 JZH51 KJD51 KSZ51 LCV51 LMR51 LWN51 MGJ51 MQF51 NAB51 NJX51 NTT51 ODP51 ONL51 OXH51 PHD51 PQZ51 QAV51 QKR51 QUN51 REJ51 ROF51 RYB51 SHX51 SRT51 TBP51 TLL51 TVH51 UFD51 UOZ51 UYV51 VIR51 VSN51 WCJ51 WMF51 WWB51 HSP45 KF45 UB45 ADX45 ANT45 AXP45 BHL45 BRH45 CBD45 CKZ45 CUV45 DER45 DON45 DYJ45 EIF45 ESB45 FBX45 FLT45 FVP45 GFL45 GPH45 GZD45 HIZ45 HSV45 ICR45 IMN45 IWJ45 JGF45 JQB45 JZX45 KJT45 KTP45 LDL45 LNH45 LXD45 MGZ45 MQV45 NAR45 NKN45 NUJ45 OEF45 OOB45 OXX45 PHT45 PRP45 QBL45 QLH45 QVD45 REZ45 ROV45 RYR45 SIN45 SSJ45 TCF45 TMB45 TVX45 UFT45 UPP45 UZL45 VJH45 VTD45 WCZ45 WMV45 WWR45 ICL45 JS38:JS43 TO38:TO43 ADK38:ADK43 ANG38:ANG43 AXC38:AXC43 BGY38:BGY43 BQU38:BQU43 CAQ38:CAQ43 CKM38:CKM43 CUI38:CUI43 DEE38:DEE43 DOA38:DOA43 DXW38:DXW43 EHS38:EHS43 ERO38:ERO43 FBK38:FBK43 FLG38:FLG43 FVC38:FVC43 GEY38:GEY43 GOU38:GOU43 GYQ38:GYQ43 HIM38:HIM43 HSI38:HSI43 ICE38:ICE43 IMA38:IMA43 IVW38:IVW43 JFS38:JFS43 JPO38:JPO43 JZK38:JZK43 KJG38:KJG43 KTC38:KTC43 LCY38:LCY43 LMU38:LMU43 LWQ38:LWQ43 MGM38:MGM43 MQI38:MQI43 NAE38:NAE43 NKA38:NKA43 NTW38:NTW43 ODS38:ODS43 ONO38:ONO43 OXK38:OXK43 PHG38:PHG43 PRC38:PRC43 QAY38:QAY43 QKU38:QKU43 QUQ38:QUQ43 REM38:REM43 ROI38:ROI43 RYE38:RYE43 SIA38:SIA43 SRW38:SRW43 TBS38:TBS43 TLO38:TLO43 TVK38:TVK43 UFG38:UFG43 UPC38:UPC43 UYY38:UYY43 VIU38:VIU43 VSQ38:VSQ43 WCM38:WCM43 WMI38:WMI43 WWE38:WWE43 IMH45 KB48 TX48 ADT48 ANP48 AXL48 BHH48 BRD48 CAZ48 CKV48 CUR48 DEN48 DOJ48 DYF48 EIB48 ERX48 FBT48 FLP48 FVL48 GFH48 GPD48 GYZ48 HIV48 HSR48 ICN48 IMJ48 IWF48 JGB48 JPX48 JZT48 KJP48 KTL48 LDH48 LND48 LWZ48 MGV48 MQR48 NAN48 NKJ48 NUF48 OEB48 ONX48 OXT48 PHP48 PRL48 QBH48 QLD48 QUZ48 REV48 ROR48 RYN48 SIJ48 SSF48 TCB48 TLX48 TVT48 UFP48 UPL48 UZH48 VJD48 VSZ48 WCV48 WMR48 WWN48 IWD45 JJ45 TF45 ADB45 AMX45 AWT45 BGP45 BQL45 CAH45 CKD45 CTZ45 DDV45 DNR45 DXN45 EHJ45 ERF45 FBB45 FKX45 FUT45 GEP45 GOL45 GYH45 HID45 HRZ45 IBV45 ILR45 IVN45 JFJ45 JPF45 JZB45 KIX45 KST45 LCP45 LML45 LWH45 MGD45 MPZ45 MZV45 NJR45 NTN45 ODJ45 ONF45 OXB45 PGX45 PQT45 QAP45 QKL45 QUH45 RED45 RNZ45 RXV45 SHR45 SRN45 TBJ45 TLF45 TVB45 UEX45 UOT45 UYP45 VIL45 VSH45 WCD45 WLZ45 WVV45 JFZ45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JPV45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JZR45 JM38:JM40 TI38:TI40 ADE38:ADE40 ANA38:ANA40 AWW38:AWW40 BGS38:BGS40 BQO38:BQO40 CAK38:CAK40 CKG38:CKG40 CUC38:CUC40 DDY38:DDY40 DNU38:DNU40 DXQ38:DXQ40 EHM38:EHM40 ERI38:ERI40 FBE38:FBE40 FLA38:FLA40 FUW38:FUW40 GES38:GES40 GOO38:GOO40 GYK38:GYK40 HIG38:HIG40 HSC38:HSC40 IBY38:IBY40 ILU38:ILU40 IVQ38:IVQ40 JFM38:JFM40 JPI38:JPI40 JZE38:JZE40 KJA38:KJA40 KSW38:KSW40 LCS38:LCS40 LMO38:LMO40 LWK38:LWK40 MGG38:MGG40 MQC38:MQC40 MZY38:MZY40 NJU38:NJU40 NTQ38:NTQ40 ODM38:ODM40 ONI38:ONI40 OXE38:OXE40 PHA38:PHA40 PQW38:PQW40 QAS38:QAS40 QKO38:QKO40 QUK38:QUK40 REG38:REG40 ROC38:ROC40 RXY38:RXY40 SHU38:SHU40 SRQ38:SRQ40 TBM38:TBM40 TLI38:TLI40 TVE38:TVE40 UFA38:UFA40 UOW38:UOW40 UYS38:UYS40 VIO38:VIO40 VSK38:VSK40 WCG38:WCG40 WMC38:WMC40 WVY38:WVY40 KJN45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KTJ45 JY38:JY46 TU38:TU46 ADQ38:ADQ46 ANM38:ANM46 AXI38:AXI46 BHE38:BHE46 BRA38:BRA46 CAW38:CAW46 CKS38:CKS46 CUO38:CUO46 DEK38:DEK46 DOG38:DOG46 DYC38:DYC46 EHY38:EHY46 ERU38:ERU46 FBQ38:FBQ46 FLM38:FLM46 FVI38:FVI46 GFE38:GFE46 GPA38:GPA46 GYW38:GYW46 HIS38:HIS46 HSO38:HSO46 ICK38:ICK46 IMG38:IMG46 IWC38:IWC46 JFY38:JFY46 JPU38:JPU46 JZQ38:JZQ46 KJM38:KJM46 KTI38:KTI46 LDE38:LDE46 LNA38:LNA46 LWW38:LWW46 MGS38:MGS46 MQO38:MQO46 NAK38:NAK46 NKG38:NKG46 NUC38:NUC46 ODY38:ODY46 ONU38:ONU46 OXQ38:OXQ46 PHM38:PHM46 PRI38:PRI46 QBE38:QBE46 QLA38:QLA46 QUW38:QUW46 RES38:RES46 ROO38:ROO46 RYK38:RYK46 SIG38:SIG46 SSC38:SSC46 TBY38:TBY46 TLU38:TLU46 TVQ38:TVQ46 UFM38:UFM46 UPI38:UPI46 UZE38:UZE46 VJA38:VJA46 VSW38:VSW46 WCS38:WCS46 WMO38:WMO46 WWK38:WWK46 LDF45 JW38:JW46 TS38:TS46 ADO38:ADO46 ANK38:ANK46 AXG38:AXG46 BHC38:BHC46 BQY38:BQY46 CAU38:CAU46 CKQ38:CKQ46 CUM38:CUM46 DEI38:DEI46 DOE38:DOE46 DYA38:DYA46 EHW38:EHW46 ERS38:ERS46 FBO38:FBO46 FLK38:FLK46 FVG38:FVG46 GFC38:GFC46 GOY38:GOY46 GYU38:GYU46 HIQ38:HIQ46 HSM38:HSM46 ICI38:ICI46 IME38:IME46 IWA38:IWA46 JFW38:JFW46 JPS38:JPS46 JZO38:JZO46 KJK38:KJK46 KTG38:KTG46 LDC38:LDC46 LMY38:LMY46 LWU38:LWU46 MGQ38:MGQ46 MQM38:MQM46 NAI38:NAI46 NKE38:NKE46 NUA38:NUA46 ODW38:ODW46 ONS38:ONS46 OXO38:OXO46 PHK38:PHK46 PRG38:PRG46 QBC38:QBC46 QKY38:QKY46 QUU38:QUU46 REQ38:REQ46 ROM38:ROM46 RYI38:RYI46 SIE38:SIE46 SSA38:SSA46 TBW38:TBW46 TLS38:TLS46 TVO38:TVO46 UFK38:UFK46 UPG38:UPG46 UZC38:UZC46 VIY38:VIY46 VSU38:VSU46 WCQ38:WCQ46 WMM38:WMM46 WWI38:WWI46 LNB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LWX45 JV51 TR51 ADN51 ANJ51 AXF51 BHB51 BQX51 CAT51 CKP51 CUL51 DEH51 DOD51 DXZ51 EHV51 ERR51 FBN51 FLJ51 FVF51 GFB51 GOX51 GYT51 HIP51 HSL51 ICH51 IMD51 IVZ51 JFV51 JPR51 JZN51 KJJ51 KTF51 LDB51 LMX51 LWT51 MGP51 MQL51 NAH51 NKD51 NTZ51 ODV51 ONR51 OXN51 PHJ51 PRF51 QBB51 QKX51 QUT51 REP51 ROL51 RYH51 SID51 SRZ51 TBV51 TLR51 TVN51 UFJ51 UPF51 UZB51 VIX51 VST51 WCP51 WML51 WWH51 MGT45 JP42 TL42 ADH42 AND42 AWZ42 BGV42 BQR42 CAN42 CKJ42 CUF42 DEB42 DNX42 DXT42 EHP42 ERL42 FBH42 FLD42 FUZ42 GEV42 GOR42 GYN42 HIJ42 HSF42 ICB42 ILX42 IVT42 JFP42 JPL42 JZH42 KJD42 KSZ42 LCV42 LMR42 LWN42 MGJ42 MQF42 NAB42 NJX42 NTT42 ODP42 ONL42 OXH42 PHD42 PQZ42 QAV42 QKR42 QUN42 REJ42 ROF42 RYB42 SHX42 SRT42 TBP42 TLL42 TVH42 UFD42 UOZ42 UYV42 VIR42 VSN42 WCJ42 WMF42 WWB42 MQP45 KB42 TX42 ADT42 ANP42 AXL42 BHH42 BRD42 CAZ42 CKV42 CUR42 DEN42 DOJ42 DYF42 EIB42 ERX42 FBT42 FLP42 FVL42 GFH42 GPD42 GYZ42 HIV42 HSR42 ICN42 IMJ42 IWF42 JGB42 JPX42 JZT42 KJP42 KTL42 LDH42 LND42 LWZ42 MGV42 MQR42 NAN42 NKJ42 NUF42 OEB42 ONX42 OXT42 PHP42 PRL42 QBH42 QLD42 QUZ42 REV42 ROR42 RYN42 SIJ42 SSF42 TCB42 TLX42 TVT42 UFP42 UPL42 UZH42 VJD42 VSZ42 WCV42 WMR42 WWN42 NAL45 KB39 TX39 ADT39 ANP39 AXL39 BHH39 BRD39 CAZ39 CKV39 CUR39 DEN39 DOJ39 DYF39 EIB39 ERX39 FBT39 FLP39 FVL39 GFH39 GPD39 GYZ39 HIV39 HSR39 ICN39 IMJ39 IWF39 JGB39 JPX39 JZT39 KJP39 KTL39 LDH39 LND39 LWZ39 MGV39 MQR39 NAN39 NKJ39 NUF39 OEB39 ONX39 OXT39 PHP39 PRL39 QBH39 QLD39 QUZ39 REV39 ROR39 RYN39 SIJ39 SSF39 TCB39 TLX39 TVT39 UFP39 UPL39 UZH39 VJD39 VSZ39 WCV39 WMR39 WWN39 NKH45 JT42 TP42 ADL42 ANH42 AXD42 BGZ42 BQV42 CAR42 CKN42 CUJ42 DEF42 DOB42 DXX42 EHT42 ERP42 FBL42 FLH42 FVD42 GEZ42 GOV42 GYR42 HIN42 HSJ42 ICF42 IMB42 IVX42 JFT42 JPP42 JZL42 KJH42 KTD42 LCZ42 LMV42 LWR42 MGN42 MQJ42 NAF42 NKB42 NTX42 ODT42 ONP42 OXL42 PHH42 PRD42 QAZ42 QKV42 QUR42 REN42 ROJ42 RYF42 SIB42 SRX42 TBT42 TLP42 TVL42 UFH42 UPD42 UYZ42 VIV42 VSR42 WCN42 WMJ42 WWF42 NUD45 JV42 TR42 ADN42 ANJ42 AXF42 BHB42 BQX42 CAT42 CKP42 CUL42 DEH42 DOD42 DXZ42 EHV42 ERR42 FBN42 FLJ42 FVF42 GFB42 GOX42 GYT42 HIP42 HSL42 ICH42 IMD42 IVZ42 JFV42 JPR42 JZN42 KJJ42 KTF42 LDB42 LMX42 LWT42 MGP42 MQL42 NAH42 NKD42 NTZ42 ODV42 ONR42 OXN42 PHJ42 PRF42 QBB42 QKX42 QUT42 REP42 ROL42 RYH42 SID42 SRZ42 TBV42 TLR42 TVN42 UFJ42 UPF42 UZB42 VIX42 VST42 WCP42 WML42 WWH42 ODZ45 KF48 UB48 ADX48 ANT48 AXP48 BHL48 BRH48 CBD48 CKZ48 CUV48 DER48 DON48 DYJ48 EIF48 ESB48 FBX48 FLT48 FVP48 GFL48 GPH48 GZD48 HIZ48 HSV48 ICR48 IMN48 IWJ48 JGF48 JQB48 JZX48 KJT48 KTP48 LDL48 LNH48 LXD48 MGZ48 MQV48 NAR48 NKN48 NUJ48 OEF48 OOB48 OXX48 PHT48 PRP48 QBL48 QLH48 QVD48 REZ48 ROV48 RYR48 SIN48 SSJ48 TCF48 TMB48 TVX48 UFT48 UPP48 UZL48 VJH48 VTD48 WCZ48 WMV48 WWR48 ONV45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OXR45 JP39 TL39 ADH39 AND39 AWZ39 BGV39 BQR39 CAN39 CKJ39 CUF39 DEB39 DNX39 DXT39 EHP39 ERL39 FBH39 FLD39 FUZ39 GEV39 GOR39 GYN39 HIJ39 HSF39 ICB39 ILX39 IVT39 JFP39 JPL39 JZH39 KJD39 KSZ39 LCV39 LMR39 LWN39 MGJ39 MQF39 NAB39 NJX39 NTT39 ODP39 ONL39 OXH39 PHD39 PQZ39 QAV39 QKR39 QUN39 REJ39 ROF39 RYB39 SHX39 SRT39 TBP39 TLL39 TVH39 UFD39 UOZ39 UYV39 VIR39 VSN39 WCJ39 WMF39 WWB39 PHN45 TG44:TG52 ADC44:ADC52 AMY44:AMY52 AWU44:AWU52 BGQ44:BGQ52 BQM44:BQM52 CAI44:CAI52 CKE44:CKE52 CUA44:CUA52 DDW44:DDW52 DNS44:DNS52 DXO44:DXO52 EHK44:EHK52 ERG44:ERG52 FBC44:FBC52 FKY44:FKY52 FUU44:FUU52 GEQ44:GEQ52 GOM44:GOM52 GYI44:GYI52 HIE44:HIE52 HSA44:HSA52 IBW44:IBW52 ILS44:ILS52 IVO44:IVO52 JFK44:JFK52 JPG44:JPG52 JZC44:JZC52 KIY44:KIY52 KSU44:KSU52 LCQ44:LCQ52 LMM44:LMM52 LWI44:LWI52 MGE44:MGE52 MQA44:MQA52 MZW44:MZW52 NJS44:NJS52 NTO44:NTO52 ODK44:ODK52 ONG44:ONG52 OXC44:OXC52 PGY44:PGY52 PQU44:PQU52 QAQ44:QAQ52 QKM44:QKM52 QUI44:QUI52 REE44:REE52 ROA44:ROA52 RXW44:RXW52 SHS44:SHS52 SRO44:SRO52 TBK44:TBK52 TLG44:TLG52 TVC44:TVC52 UEY44:UEY52 UOU44:UOU52 UYQ44:UYQ52 VIM44:VIM52 VSI44:VSI52 WCE44:WCE52 WMA44:WMA52 WVW44:WVW52 JQ47:JQ52 PRJ45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QBF45 JZ39 TV39 ADR39 ANN39 AXJ39 BHF39 BRB39 CAX39 CKT39 CUP39 DEL39 DOH39 DYD39 EHZ39 ERV39 FBR39 FLN39 FVJ39 GFF39 GPB39 GYX39 HIT39 HSP39 ICL39 IMH39 IWD39 JFZ39 JPV39 JZR39 KJN39 KTJ39 LDF39 LNB39 LWX39 MGT39 MQP39 NAL39 NKH39 NUD39 ODZ39 ONV39 OXR39 PHN39 PRJ39 QBF39 QLB39 QUX39 RET39 ROP39 RYL39 SIH39 SSD39 TBZ39 TLV39 TVR39 UFN39 UPJ39 UZF39 VJB39 VSX39 WCT39 WMP39 WWL39 QLB45 TM47:TM52 ADI47:ADI52 ANE47:ANE52 AXA47:AXA52 BGW47:BGW52 BQS47:BQS52 CAO47:CAO52 CKK47:CKK52 CUG47:CUG52 DEC47:DEC52 DNY47:DNY52 DXU47:DXU52 EHQ47:EHQ52 ERM47:ERM52 FBI47:FBI52 FLE47:FLE52 FVA47:FVA52 GEW47:GEW52 GOS47:GOS52 GYO47:GYO52 HIK47:HIK52 HSG47:HSG52 ICC47:ICC52 ILY47:ILY52 IVU47:IVU52 JFQ47:JFQ52 JPM47:JPM52 JZI47:JZI52 KJE47:KJE52 KTA47:KTA52 LCW47:LCW52 LMS47:LMS52 LWO47:LWO52 MGK47:MGK52 MQG47:MQG52 NAC47:NAC52 NJY47:NJY52 NTU47:NTU52 ODQ47:ODQ52 ONM47:ONM52 OXI47:OXI52 PHE47:PHE52 PRA47:PRA52 QAW47:QAW52 QKS47:QKS52 QUO47:QUO52 REK47:REK52 ROG47:ROG52 RYC47:RYC52 SHY47:SHY52 SRU47:SRU52 TBQ47:TBQ52 TLM47:TLM52 TVI47:TVI52 UFE47:UFE52 UPA47:UPA52 UYW47:UYW52 VIS47:VIS52 VSO47:VSO52 WCK47:WCK52 WMG47:WMG52 WWC47:WWC52 JM44:JM52 QUX45 JT39 TP39 ADL39 ANH39 AXD39 BGZ39 BQV39 CAR39 CKN39 CUJ39 DEF39 DOB39 DXX39 EHT39 ERP39 FBL39 FLH39 FVD39 GEZ39 GOV39 GYR39 HIN39 HSJ39 ICF39 IMB39 IVX39 JFT39 JPP39 JZL39 KJH39 KTD39 LCZ39 LMV39 LWR39 MGN39 MQJ39 NAF39 NKB39 NTX39 ODT39 ONP39 OXL39 PHH39 PRD39 QAZ39 QKV39 QUR39 REN39 ROJ39 RYF39 SIB39 SRX39 TBT39 TLP39 TVL39 UFH39 UPD39 UYZ39 VIV39 VSR39 WCN39 WMJ39 WWF39 RET45 KE38:KE49 UA38:UA49 ADW38:ADW49 ANS38:ANS49 AXO38:AXO49 BHK38:BHK49 BRG38:BRG49 CBC38:CBC49 CKY38:CKY49 CUU38:CUU49 DEQ38:DEQ49 DOM38:DOM49 DYI38:DYI49 EIE38:EIE49 ESA38:ESA49 FBW38:FBW49 FLS38:FLS49 FVO38:FVO49 GFK38:GFK49 GPG38:GPG49 GZC38:GZC49 HIY38:HIY49 HSU38:HSU49 ICQ38:ICQ49 IMM38:IMM49 IWI38:IWI49 JGE38:JGE49 JQA38:JQA49 JZW38:JZW49 KJS38:KJS49 KTO38:KTO49 LDK38:LDK49 LNG38:LNG49 LXC38:LXC49 MGY38:MGY49 MQU38:MQU49 NAQ38:NAQ49 NKM38:NKM49 NUI38:NUI49 OEE38:OEE49 OOA38:OOA49 OXW38:OXW49 PHS38:PHS49 PRO38:PRO49 QBK38:QBK49 QLG38:QLG49 QVC38:QVC49 REY38:REY49 ROU38:ROU49 RYQ38:RYQ49 SIM38:SIM49 SSI38:SSI49 TCE38:TCE49 TMA38:TMA49 TVW38:TVW49 UFS38:UFS49 UPO38:UPO49 UZK38:UZK49 VJG38:VJG49 VTC38:VTC49 WCY38:WCY49 WMU38:WMU49 WWQ38:WWQ49 ROP45 KF39 UB39 ADX39 ANT39 AXP39 BHL39 BRH39 CBD39 CKZ39 CUV39 DER39 DON39 DYJ39 EIF39 ESB39 FBX39 FLT39 FVP39 GFL39 GPH39 GZD39 HIZ39 HSV39 ICR39 IMN39 IWJ39 JGF39 JQB39 JZX39 KJT39 KTP39 LDL39 LNH39 LXD39 MGZ39 MQV39 NAR39 NKN39 NUJ39 OEF39 OOB39 OXX39 PHT39 PRP39 QBL39 QLH39 QVD39 REZ39 ROV39 RYR39 SIN39 SSJ39 TCF39 TMB39 TVX39 UFT39 UPP39 UZL39 VJH39 VTD39 WCZ39 WMV39 WWR39 RYL45 KF42 UB42 ADX42 ANT42 AXP42 BHL42 BRH42 CBD42 CKZ42 CUV42 DER42 DON42 DYJ42 EIF42 ESB42 FBX42 FLT42 FVP42 GFL42 GPH42 GZD42 HIZ42 HSV42 ICR42 IMN42 IWJ42 JGF42 JQB42 JZX42 KJT42 KTP42 LDL42 LNH42 LXD42 MGZ42 MQV42 NAR42 NKN42 NUJ42 OEF42 OOB42 OXX42 PHT42 PRP42 QBL42 QLH42 QVD42 REZ42 ROV42 RYR42 SIN42 SSJ42 TCF42 TMB42 TVX42 UFT42 UPP42 UZL42 VJH42 VTD42 WCZ42 WMV42 WWR42 SIH45 KB45 TX45 ADT45 ANP45 AXL45 BHH45 BRD45 CAZ45 CKV45 CUR45 DEN45 DOJ45 DYF45 EIB45 ERX45 FBT45 FLP45 FVL45 GFH45 GPD45 GYZ45 HIV45 HSR45 ICN45 IMJ45 IWF45 JGB45 JPX45 JZT45 KJP45 KTL45 LDH45 LND45 LWZ45 MGV45 MQR45 NAN45 NKJ45 NUF45 OEB45 ONX45 OXT45 PHP45 PRL45 QBH45 QLD45 QUZ45 REV45 ROR45 RYN45 SIJ45 SSF45 TCB45 TLX45 TVT45 UFP45 UPL45 UZH45 VJD45 VSZ45 WCV45 WMR45 WWN45 SSD45 KC38:KC49 TY38:TY49 ADU38:ADU49 ANQ38:ANQ49 AXM38:AXM49 BHI38:BHI49 BRE38:BRE49 CBA38:CBA49 CKW38:CKW49 CUS38:CUS49 DEO38:DEO49 DOK38:DOK49 DYG38:DYG49 EIC38:EIC49 ERY38:ERY49 FBU38:FBU49 FLQ38:FLQ49 FVM38:FVM49 GFI38:GFI49 GPE38:GPE49 GZA38:GZA49 HIW38:HIW49 HSS38:HSS49 ICO38:ICO49 IMK38:IMK49 IWG38:IWG49 JGC38:JGC49 JPY38:JPY49 JZU38:JZU49 KJQ38:KJQ49 KTM38:KTM49 LDI38:LDI49 LNE38:LNE49 LXA38:LXA49 MGW38:MGW49 MQS38:MQS49 NAO38:NAO49 NKK38:NKK49 NUG38:NUG49 OEC38:OEC49 ONY38:ONY49 OXU38:OXU49 PHQ38:PHQ49 PRM38:PRM49 QBI38:QBI49 QLE38:QLE49 QVA38:QVA49 REW38:REW49 ROS38:ROS49 RYO38:RYO49 SIK38:SIK49 SSG38:SSG49 TCC38:TCC49 TLY38:TLY49 TVU38:TVU49 UFQ38:UFQ49 UPM38:UPM49 UZI38:UZI49 VJE38:VJE49 VTA38:VTA49 WCW38:WCW49 WMS38:WMS49 WWO38:WWO49 TBZ45 JD42 SZ42 ACV42 AMR42 AWN42 BGJ42 BQF42 CAB42 CJX42 CTT42 DDP42 DNL42 DXH42 EHD42 EQZ42 FAV42 FKR42 FUN42 GEJ42 GOF42 GYB42 HHX42 HRT42 IBP42 ILL42 IVH42 JFD42 JOZ42 JYV42 KIR42 KSN42 LCJ42 LMF42 LWB42 MFX42 MPT42 MZP42 NJL42 NTH42 ODD42 OMZ42 OWV42 PGR42 PQN42 QAJ42 QKF42 QUB42 RDX42 RNT42 RXP42 SHL42 SRH42 TBD42 TKZ42 TUV42 UER42 UON42 UYJ42 VIF42 VSB42 WBX42 WLT42 WVP42 TLV45 JP48 TL48 ADH48 AND48 AWZ48 BGV48 BQR48 CAN48 CKJ48 CUF48 DEB48 DNX48 DXT48 EHP48 ERL48 FBH48 FLD48 FUZ48 GEV48 GOR48 GYN48 HIJ48 HSF48 ICB48 ILX48 IVT48 JFP48 JPL48 JZH48 KJD48 KSZ48 LCV48 LMR48 LWN48 MGJ48 MQF48 NAB48 NJX48 NTT48 ODP48 ONL48 OXH48 PHD48 PQZ48 QAV48 QKR48 QUN48 REJ48 ROF48 RYB48 SHX48 SRT48 TBP48 TLL48 TVH48 UFD48 UOZ48 UYV48 VIR48 VSN48 WCJ48 WMF48 WWB48 TVR45 TI44:TI52 ADE44:ADE52 ANA44:ANA52 AWW44:AWW52 BGS44:BGS52 BQO44:BQO52 CAK44:CAK52 CKG44:CKG52 CUC44:CUC52 DDY44:DDY52 DNU44:DNU52 DXQ44:DXQ52 EHM44:EHM52 ERI44:ERI52 FBE44:FBE52 FLA44:FLA52 FUW44:FUW52 GES44:GES52 GOO44:GOO52 GYK44:GYK52 HIG44:HIG52 HSC44:HSC52 IBY44:IBY52 ILU44:ILU52 IVQ44:IVQ52 JFM44:JFM52 JPI44:JPI52 JZE44:JZE52 KJA44:KJA52 KSW44:KSW52 LCS44:LCS52 LMO44:LMO52 LWK44:LWK52 MGG44:MGG52 MQC44:MQC52 MZY44:MZY52 NJU44:NJU52 NTQ44:NTQ52 ODM44:ODM52 ONI44:ONI52 OXE44:OXE52 PHA44:PHA52 PQW44:PQW52 QAS44:QAS52 QKO44:QKO52 QUK44:QUK52 REG44:REG52 ROC44:ROC52 RXY44:RXY52 SHU44:SHU52 SRQ44:SRQ52 TBM44:TBM52 TLI44:TLI52 TVE44:TVE52 UFA44:UFA52 UOW44:UOW52 UYS44:UYS52 VIO44:VIO52 VSK44:VSK52 WCG44:WCG52 WMC44:WMC52 WVY44:WVY52 JS47:JS52 UFN45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UPJ45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UZF45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VJB45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VSX45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WCT45 TO47:TO52 ADK47:ADK52 ANG47:ANG52 AXC47:AXC52 BGY47:BGY52 BQU47:BQU52 CAQ47:CAQ52 CKM47:CKM52 CUI47:CUI52 DEE47:DEE52 DOA47:DOA52 DXW47:DXW52 EHS47:EHS52 ERO47:ERO52 FBK47:FBK52 FLG47:FLG52 FVC47:FVC52 GEY47:GEY52 GOU47:GOU52 GYQ47:GYQ52 HIM47:HIM52 HSI47:HSI52 ICE47:ICE52 IMA47:IMA52 IVW47:IVW52 JFS47:JFS52 JPO47:JPO52 JZK47:JZK52 KJG47:KJG52 KTC47:KTC52 LCY47:LCY52 LMU47:LMU52 LWQ47:LWQ52 MGM47:MGM52 MQI47:MQI52 NAE47:NAE52 NKA47:NKA52 NTW47:NTW52 ODS47:ODS52 ONO47:ONO52 OXK47:OXK52 PHG47:PHG52 PRC47:PRC52 QAY47:QAY52 QKU47:QKU52 QUQ47:QUQ52 REM47:REM52 ROI47:ROI52 RYE47:RYE52 SIA47:SIA52 SRW47:SRW52 TBS47:TBS52 TLO47:TLO52 TVK47:TVK52 UFG47:UFG52 UPC47:UPC52 UYY47:UYY52 VIU47:VIU52 VSQ47:VSQ52 WCM47:WCM52 WMI47:WMI52 WWE47:WWE52 AD17 WMP45 JQ38:JQ43 TM38:TM43 ADI38:ADI43 ANE38:ANE43 AXA38:AXA43 BGW38:BGW43 BQS38:BQS43 CAO38:CAO43 CKK38:CKK43 CUG38:CUG43 DEC38:DEC43 DNY38:DNY43 DXU38:DXU43 EHQ38:EHQ43 ERM38:ERM43 FBI38:FBI43 FLE38:FLE43 FVA38:FVA43 GEW38:GEW43 GOS38:GOS43 GYO38:GYO43 HIK38:HIK43 HSG38:HSG43 ICC38:ICC43 ILY38:ILY43 IVU38:IVU43 JFQ38:JFQ43 JPM38:JPM43 JZI38:JZI43 KJE38:KJE43 KTA38:KTA43 LCW38:LCW43 LMS38:LMS43 LWO38:LWO43 MGK38:MGK43 MQG38:MQG43 NAC38:NAC43 NJY38:NJY43 NTU38:NTU43 ODQ38:ODQ43 ONM38:ONM43 OXI38:OXI43 PHE38:PHE43 PRA38:PRA43 QAW38:QAW43 QKS38:QKS43 QUO38:QUO43 REK38:REK43 ROG38:ROG43 RYC38:RYC43 SHY38:SHY43 SRU38:SRU43 TBQ38:TBQ43 TLM38:TLM43 TVI38:TVI43 UFE38:UFE43 UPA38:UPA43 UYW38:UYW43 VIS38:VIS43 VSO38:VSO43 WCK38:WCK43 WMG38:WMG43 WWC38:WWC43 WWL45 JZ45 TV45 ADR45 ANN45 AXJ45 BHF45 AA50:AA52 AU38:AU52 L42 X51 K41:K52 N51 H48 I41:I52 Z45 H45 L45 L48 AC50:AC52 L51 AD51 T51 AJ45 W38:W43 AF48 N45 N39 O38:O40 Q38:Q40 R39 AC38:AC46 AA38:AA46 R45 Z51 T42 AF42 AF39 X42 Z42 AJ48 Z39 T39 O44:O52 AD42 AD39 U47:U52 X39 AI38:AI49 AJ39 AJ42 AF45 AG38:AG49 H42 T48 Q44:Q52 X48 R48 N48 R51 H51 W47:W52 U38:U43 TS22:TS24" xr:uid="{E635EC0F-9EE7-4592-B195-D946018B88DB}"/>
  </dataValidations>
  <pageMargins left="0.70866141732283472" right="0.70866141732283472" top="0.74803149606299213" bottom="0.74803149606299213" header="0.31496062992125984" footer="0.31496062992125984"/>
  <pageSetup paperSize="9" scale="62"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159D-0A90-40FE-96A3-C65D54BCCF82}">
  <dimension ref="A1:AW225"/>
  <sheetViews>
    <sheetView view="pageBreakPreview" topLeftCell="A12" zoomScale="60" zoomScaleNormal="100" workbookViewId="0">
      <selection activeCell="Z227" sqref="Z227"/>
    </sheetView>
  </sheetViews>
  <sheetFormatPr defaultRowHeight="13.5"/>
  <cols>
    <col min="1" max="35" width="3" style="59" customWidth="1"/>
    <col min="36" max="62" width="2.75" style="59" customWidth="1"/>
    <col min="63" max="16384" width="9" style="59"/>
  </cols>
  <sheetData>
    <row r="1" spans="1:49" customFormat="1" ht="25.5">
      <c r="A1" s="257" t="s">
        <v>140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39"/>
      <c r="AK1" s="39"/>
      <c r="AL1" s="39"/>
      <c r="AM1" s="39"/>
      <c r="AN1" s="39"/>
      <c r="AO1" s="39"/>
      <c r="AP1" s="39"/>
      <c r="AQ1" s="39"/>
      <c r="AR1" s="39"/>
      <c r="AS1" s="39"/>
      <c r="AT1" s="39"/>
      <c r="AU1" s="39"/>
      <c r="AV1" s="39"/>
      <c r="AW1" s="39"/>
    </row>
    <row r="2" spans="1:49" customFormat="1" ht="25.5">
      <c r="A2" s="257" t="s">
        <v>37</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39"/>
      <c r="AK2" s="39"/>
      <c r="AL2" s="39"/>
      <c r="AM2" s="39"/>
      <c r="AN2" s="39"/>
      <c r="AO2" s="39"/>
      <c r="AP2" s="39"/>
      <c r="AQ2" s="39"/>
      <c r="AR2" s="39"/>
      <c r="AS2" s="39"/>
      <c r="AT2" s="39"/>
      <c r="AU2" s="39"/>
      <c r="AV2" s="39"/>
      <c r="AW2" s="39"/>
    </row>
    <row r="3" spans="1:49" ht="13.5" customHeight="1">
      <c r="R3" s="60"/>
      <c r="S3" s="60"/>
    </row>
    <row r="4" spans="1:49" ht="25.5" customHeight="1">
      <c r="A4" s="310" t="s">
        <v>159</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98"/>
      <c r="AK4" s="98"/>
      <c r="AL4" s="98"/>
      <c r="AM4" s="98"/>
      <c r="AN4" s="98"/>
      <c r="AO4" s="98"/>
      <c r="AP4" s="98"/>
      <c r="AQ4" s="98"/>
      <c r="AR4" s="98"/>
      <c r="AS4" s="98"/>
      <c r="AT4" s="98"/>
      <c r="AU4" s="98"/>
    </row>
    <row r="5" spans="1:49" ht="10.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row>
    <row r="6" spans="1:49" ht="12.75" customHeight="1" thickBot="1">
      <c r="A6" s="62" t="s">
        <v>77</v>
      </c>
      <c r="B6" s="63"/>
      <c r="C6" s="63"/>
      <c r="D6" s="63"/>
      <c r="E6" s="63"/>
      <c r="F6" s="63"/>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row>
    <row r="7" spans="1:49" ht="12.75" customHeight="1">
      <c r="A7" s="242"/>
      <c r="B7" s="243"/>
      <c r="C7" s="243"/>
      <c r="D7" s="243"/>
      <c r="E7" s="243"/>
      <c r="F7" s="244"/>
      <c r="G7" s="175">
        <f>A10</f>
        <v>1</v>
      </c>
      <c r="H7" s="176"/>
      <c r="I7" s="176"/>
      <c r="J7" s="176"/>
      <c r="K7" s="176"/>
      <c r="L7" s="177"/>
      <c r="M7" s="175">
        <f>A13</f>
        <v>2</v>
      </c>
      <c r="N7" s="176"/>
      <c r="O7" s="176"/>
      <c r="P7" s="176"/>
      <c r="Q7" s="176"/>
      <c r="R7" s="177"/>
      <c r="S7" s="175">
        <f>A16</f>
        <v>3</v>
      </c>
      <c r="T7" s="176"/>
      <c r="U7" s="176"/>
      <c r="V7" s="176"/>
      <c r="W7" s="176"/>
      <c r="X7" s="177"/>
      <c r="Y7" s="249" t="s">
        <v>0</v>
      </c>
      <c r="Z7" s="252" t="s">
        <v>1</v>
      </c>
      <c r="AA7" s="65" t="s">
        <v>2</v>
      </c>
      <c r="AB7" s="65" t="s">
        <v>3</v>
      </c>
      <c r="AC7" s="255" t="s">
        <v>2</v>
      </c>
      <c r="AD7" s="256"/>
      <c r="AE7" s="207" t="s">
        <v>4</v>
      </c>
      <c r="AF7" s="207" t="s">
        <v>5</v>
      </c>
      <c r="AG7" s="210" t="s">
        <v>6</v>
      </c>
      <c r="AH7" s="298"/>
      <c r="AI7" s="216" t="s">
        <v>7</v>
      </c>
    </row>
    <row r="8" spans="1:49" ht="12.75" customHeight="1">
      <c r="A8" s="218" t="s">
        <v>162</v>
      </c>
      <c r="B8" s="219"/>
      <c r="C8" s="219"/>
      <c r="D8" s="219"/>
      <c r="E8" s="219"/>
      <c r="F8" s="220"/>
      <c r="G8" s="304" t="str">
        <f>IF(A11=""," ",A11)</f>
        <v>ｎｅｘｕｓ</v>
      </c>
      <c r="H8" s="305"/>
      <c r="I8" s="305"/>
      <c r="J8" s="305"/>
      <c r="K8" s="305"/>
      <c r="L8" s="306"/>
      <c r="M8" s="311" t="str">
        <f>IF(A14=""," ",A14)</f>
        <v>町田イースト</v>
      </c>
      <c r="N8" s="312"/>
      <c r="O8" s="312"/>
      <c r="P8" s="312"/>
      <c r="Q8" s="312"/>
      <c r="R8" s="313"/>
      <c r="S8" s="304" t="str">
        <f>IF(A17=""," ",A17)</f>
        <v>ｍｉｎｔｏ＋ｇ</v>
      </c>
      <c r="T8" s="305"/>
      <c r="U8" s="305"/>
      <c r="V8" s="305"/>
      <c r="W8" s="305"/>
      <c r="X8" s="306"/>
      <c r="Y8" s="250"/>
      <c r="Z8" s="295"/>
      <c r="AA8" s="66"/>
      <c r="AB8" s="66"/>
      <c r="AC8" s="235" t="s">
        <v>3</v>
      </c>
      <c r="AD8" s="236"/>
      <c r="AE8" s="208"/>
      <c r="AF8" s="208"/>
      <c r="AG8" s="299"/>
      <c r="AH8" s="300"/>
      <c r="AI8" s="217"/>
    </row>
    <row r="9" spans="1:49" ht="12.75" customHeight="1" thickBot="1">
      <c r="A9" s="237"/>
      <c r="B9" s="238"/>
      <c r="C9" s="238"/>
      <c r="D9" s="238"/>
      <c r="E9" s="238"/>
      <c r="F9" s="239"/>
      <c r="G9" s="307"/>
      <c r="H9" s="308"/>
      <c r="I9" s="308"/>
      <c r="J9" s="308"/>
      <c r="K9" s="308"/>
      <c r="L9" s="309"/>
      <c r="M9" s="237"/>
      <c r="N9" s="238"/>
      <c r="O9" s="238"/>
      <c r="P9" s="238"/>
      <c r="Q9" s="238"/>
      <c r="R9" s="239"/>
      <c r="S9" s="307"/>
      <c r="T9" s="308"/>
      <c r="U9" s="308"/>
      <c r="V9" s="308"/>
      <c r="W9" s="308"/>
      <c r="X9" s="309"/>
      <c r="Y9" s="251"/>
      <c r="Z9" s="296"/>
      <c r="AA9" s="90" t="s">
        <v>8</v>
      </c>
      <c r="AB9" s="90" t="s">
        <v>8</v>
      </c>
      <c r="AC9" s="240" t="s">
        <v>9</v>
      </c>
      <c r="AD9" s="241"/>
      <c r="AE9" s="297"/>
      <c r="AF9" s="297"/>
      <c r="AG9" s="301"/>
      <c r="AH9" s="302"/>
      <c r="AI9" s="303"/>
    </row>
    <row r="10" spans="1:49" ht="12.75" customHeight="1" thickBot="1">
      <c r="A10" s="175">
        <v>1</v>
      </c>
      <c r="B10" s="176"/>
      <c r="C10" s="176"/>
      <c r="D10" s="176"/>
      <c r="E10" s="176"/>
      <c r="F10" s="177"/>
      <c r="G10" s="290"/>
      <c r="H10" s="274"/>
      <c r="I10" s="274"/>
      <c r="J10" s="274"/>
      <c r="K10" s="274"/>
      <c r="L10" s="291"/>
      <c r="M10" s="70"/>
      <c r="N10" s="110"/>
      <c r="O10" s="70">
        <v>15</v>
      </c>
      <c r="P10" s="110" t="s">
        <v>196</v>
      </c>
      <c r="Q10" s="71">
        <v>7</v>
      </c>
      <c r="R10" s="71"/>
      <c r="S10" s="70"/>
      <c r="T10" s="110"/>
      <c r="U10" s="70">
        <v>15</v>
      </c>
      <c r="V10" s="110" t="s">
        <v>196</v>
      </c>
      <c r="W10" s="71">
        <v>8</v>
      </c>
      <c r="X10" s="110"/>
      <c r="Y10" s="184">
        <f>COUNTIF(G10:X12,"○")</f>
        <v>2</v>
      </c>
      <c r="Z10" s="187">
        <f>COUNTIF(G10:X12,"●")</f>
        <v>0</v>
      </c>
      <c r="AA10" s="187">
        <f>N11+T11</f>
        <v>4</v>
      </c>
      <c r="AB10" s="187">
        <f>R11+X11</f>
        <v>0</v>
      </c>
      <c r="AC10" s="159" t="str">
        <f>IF(AB10=0,"----",AA10/AB10)</f>
        <v>----</v>
      </c>
      <c r="AD10" s="160"/>
      <c r="AE10" s="190">
        <f>SUM(O10:O12,U10:U12)</f>
        <v>60</v>
      </c>
      <c r="AF10" s="190">
        <f>SUM(Q10:Q12,W10:W12)</f>
        <v>28</v>
      </c>
      <c r="AG10" s="159">
        <f>AE10/AF10</f>
        <v>2.1428571428571428</v>
      </c>
      <c r="AH10" s="160"/>
      <c r="AI10" s="282">
        <v>1</v>
      </c>
    </row>
    <row r="11" spans="1:49" ht="12.75" customHeight="1" thickBot="1">
      <c r="A11" s="193" t="s">
        <v>44</v>
      </c>
      <c r="B11" s="194"/>
      <c r="C11" s="194"/>
      <c r="D11" s="194"/>
      <c r="E11" s="194"/>
      <c r="F11" s="195"/>
      <c r="G11" s="292"/>
      <c r="H11" s="276"/>
      <c r="I11" s="276"/>
      <c r="J11" s="276"/>
      <c r="K11" s="276"/>
      <c r="L11" s="286"/>
      <c r="M11" s="73" t="str">
        <f>IF(N11&gt;R11,"○",IF(N11=R11,"△",IF(N11&lt;R11,"●")))</f>
        <v>○</v>
      </c>
      <c r="N11" s="74">
        <v>2</v>
      </c>
      <c r="O11" s="75">
        <v>15</v>
      </c>
      <c r="P11" s="76" t="str">
        <f>IF(O11="","","-")</f>
        <v>-</v>
      </c>
      <c r="Q11" s="77">
        <v>5</v>
      </c>
      <c r="R11" s="77">
        <v>0</v>
      </c>
      <c r="S11" s="73" t="str">
        <f>IF(T11&gt;X11,"○",IF(T11=X11,"△",IF(T11&lt;X11,"●")))</f>
        <v>○</v>
      </c>
      <c r="T11" s="74">
        <v>2</v>
      </c>
      <c r="U11" s="75">
        <v>15</v>
      </c>
      <c r="V11" s="76" t="str">
        <f>IF(U11="","","-")</f>
        <v>-</v>
      </c>
      <c r="W11" s="77">
        <v>8</v>
      </c>
      <c r="X11" s="74">
        <v>0</v>
      </c>
      <c r="Y11" s="185"/>
      <c r="Z11" s="188"/>
      <c r="AA11" s="188"/>
      <c r="AB11" s="188"/>
      <c r="AC11" s="161"/>
      <c r="AD11" s="162"/>
      <c r="AE11" s="191"/>
      <c r="AF11" s="191"/>
      <c r="AG11" s="161"/>
      <c r="AH11" s="162"/>
      <c r="AI11" s="282"/>
    </row>
    <row r="12" spans="1:49" ht="12.75" customHeight="1" thickBot="1">
      <c r="A12" s="283"/>
      <c r="B12" s="284"/>
      <c r="C12" s="284"/>
      <c r="D12" s="284"/>
      <c r="E12" s="284"/>
      <c r="F12" s="285"/>
      <c r="G12" s="293"/>
      <c r="H12" s="278"/>
      <c r="I12" s="278"/>
      <c r="J12" s="278"/>
      <c r="K12" s="278"/>
      <c r="L12" s="294"/>
      <c r="M12" s="80"/>
      <c r="N12" s="111"/>
      <c r="O12" s="80"/>
      <c r="P12" s="79" t="str">
        <f>IF(O12="","","-")</f>
        <v/>
      </c>
      <c r="Q12" s="81"/>
      <c r="R12" s="81"/>
      <c r="S12" s="80"/>
      <c r="T12" s="111"/>
      <c r="U12" s="80"/>
      <c r="V12" s="79" t="str">
        <f>IF(U12="","","-")</f>
        <v/>
      </c>
      <c r="W12" s="81"/>
      <c r="X12" s="111"/>
      <c r="Y12" s="186"/>
      <c r="Z12" s="189"/>
      <c r="AA12" s="189"/>
      <c r="AB12" s="189"/>
      <c r="AC12" s="163"/>
      <c r="AD12" s="164"/>
      <c r="AE12" s="192"/>
      <c r="AF12" s="192"/>
      <c r="AG12" s="163"/>
      <c r="AH12" s="164"/>
      <c r="AI12" s="282"/>
    </row>
    <row r="13" spans="1:49" ht="12.75" customHeight="1" thickBot="1">
      <c r="A13" s="175">
        <v>2</v>
      </c>
      <c r="B13" s="176"/>
      <c r="C13" s="176"/>
      <c r="D13" s="176"/>
      <c r="E13" s="176"/>
      <c r="F13" s="177"/>
      <c r="G13" s="70"/>
      <c r="H13" s="110"/>
      <c r="I13" s="68">
        <f>Q10</f>
        <v>7</v>
      </c>
      <c r="J13" s="69" t="s">
        <v>196</v>
      </c>
      <c r="K13" s="72">
        <f>O10</f>
        <v>15</v>
      </c>
      <c r="L13" s="71"/>
      <c r="M13" s="275"/>
      <c r="N13" s="276"/>
      <c r="O13" s="276"/>
      <c r="P13" s="276"/>
      <c r="Q13" s="276"/>
      <c r="R13" s="286"/>
      <c r="S13" s="70"/>
      <c r="T13" s="110"/>
      <c r="U13" s="70">
        <v>13</v>
      </c>
      <c r="V13" s="110" t="s">
        <v>196</v>
      </c>
      <c r="W13" s="71">
        <v>15</v>
      </c>
      <c r="X13" s="110"/>
      <c r="Y13" s="184">
        <f>COUNTIF(G13:X15,"○")</f>
        <v>0</v>
      </c>
      <c r="Z13" s="187">
        <f>COUNTIF(G13:X15,"●")</f>
        <v>2</v>
      </c>
      <c r="AA13" s="279">
        <f>H14+T14</f>
        <v>0</v>
      </c>
      <c r="AB13" s="279">
        <f>L14+X14</f>
        <v>4</v>
      </c>
      <c r="AC13" s="159">
        <f>IF(AB13=0,"----",AA13/AB13)</f>
        <v>0</v>
      </c>
      <c r="AD13" s="160"/>
      <c r="AE13" s="190">
        <f>SUM(I13:I15,U13:U15)</f>
        <v>38</v>
      </c>
      <c r="AF13" s="190">
        <f>SUM(K13:K15,W13:W15)</f>
        <v>60</v>
      </c>
      <c r="AG13" s="159">
        <f>AE13/AF13</f>
        <v>0.6333333333333333</v>
      </c>
      <c r="AH13" s="160"/>
      <c r="AI13" s="282">
        <v>3</v>
      </c>
    </row>
    <row r="14" spans="1:49" ht="12.75" customHeight="1" thickBot="1">
      <c r="A14" s="266" t="s">
        <v>120</v>
      </c>
      <c r="B14" s="267"/>
      <c r="C14" s="267"/>
      <c r="D14" s="267"/>
      <c r="E14" s="267"/>
      <c r="F14" s="268"/>
      <c r="G14" s="73" t="str">
        <f>IF(M11="○","●",IF(M11="△","△",IF(M11="●","○",IF(M11="",""))))</f>
        <v>●</v>
      </c>
      <c r="H14" s="76">
        <f>IF(R11="","",R11)</f>
        <v>0</v>
      </c>
      <c r="I14" s="73">
        <f>IF(Q11="","",Q11)</f>
        <v>5</v>
      </c>
      <c r="J14" s="76" t="str">
        <f>IF(I14="","","-")</f>
        <v>-</v>
      </c>
      <c r="K14" s="112">
        <f>IF(O11="","",O11)</f>
        <v>15</v>
      </c>
      <c r="L14" s="112">
        <f>IF(N11="","",N11)</f>
        <v>2</v>
      </c>
      <c r="M14" s="275"/>
      <c r="N14" s="276"/>
      <c r="O14" s="276"/>
      <c r="P14" s="276"/>
      <c r="Q14" s="276"/>
      <c r="R14" s="286"/>
      <c r="S14" s="73" t="str">
        <f>IF(T14&gt;X14,"○",IF(T14=X14,"△",IF(T14&lt;X14,"●")))</f>
        <v>●</v>
      </c>
      <c r="T14" s="74">
        <v>0</v>
      </c>
      <c r="U14" s="75">
        <v>13</v>
      </c>
      <c r="V14" s="76" t="str">
        <f>IF(U14="","","-")</f>
        <v>-</v>
      </c>
      <c r="W14" s="77">
        <v>15</v>
      </c>
      <c r="X14" s="74">
        <v>2</v>
      </c>
      <c r="Y14" s="185"/>
      <c r="Z14" s="188"/>
      <c r="AA14" s="280"/>
      <c r="AB14" s="280"/>
      <c r="AC14" s="161"/>
      <c r="AD14" s="162"/>
      <c r="AE14" s="191"/>
      <c r="AF14" s="191"/>
      <c r="AG14" s="161"/>
      <c r="AH14" s="162"/>
      <c r="AI14" s="282"/>
    </row>
    <row r="15" spans="1:49" ht="12.75" customHeight="1" thickBot="1">
      <c r="A15" s="269"/>
      <c r="B15" s="270"/>
      <c r="C15" s="270"/>
      <c r="D15" s="270"/>
      <c r="E15" s="270"/>
      <c r="F15" s="271"/>
      <c r="G15" s="80"/>
      <c r="H15" s="111"/>
      <c r="I15" s="78" t="str">
        <f>IF(Q12="","",Q12)</f>
        <v/>
      </c>
      <c r="J15" s="79" t="str">
        <f>IF(I15="","","-")</f>
        <v/>
      </c>
      <c r="K15" s="82" t="str">
        <f>IF(O12="","",O12)</f>
        <v/>
      </c>
      <c r="L15" s="81"/>
      <c r="M15" s="275"/>
      <c r="N15" s="276"/>
      <c r="O15" s="276"/>
      <c r="P15" s="276"/>
      <c r="Q15" s="276"/>
      <c r="R15" s="286"/>
      <c r="S15" s="80"/>
      <c r="T15" s="111"/>
      <c r="U15" s="80"/>
      <c r="V15" s="79" t="str">
        <f>IF(U15="","","-")</f>
        <v/>
      </c>
      <c r="W15" s="81"/>
      <c r="X15" s="111"/>
      <c r="Y15" s="186"/>
      <c r="Z15" s="189"/>
      <c r="AA15" s="281"/>
      <c r="AB15" s="281"/>
      <c r="AC15" s="163"/>
      <c r="AD15" s="164"/>
      <c r="AE15" s="192"/>
      <c r="AF15" s="192"/>
      <c r="AG15" s="163"/>
      <c r="AH15" s="164"/>
      <c r="AI15" s="282"/>
    </row>
    <row r="16" spans="1:49" ht="12.75" customHeight="1" thickBot="1">
      <c r="A16" s="175">
        <v>3</v>
      </c>
      <c r="B16" s="176"/>
      <c r="C16" s="176"/>
      <c r="D16" s="176"/>
      <c r="E16" s="176"/>
      <c r="F16" s="177"/>
      <c r="G16" s="70"/>
      <c r="H16" s="110"/>
      <c r="I16" s="68">
        <f>W10</f>
        <v>8</v>
      </c>
      <c r="J16" s="69" t="s">
        <v>196</v>
      </c>
      <c r="K16" s="72">
        <f>U10</f>
        <v>15</v>
      </c>
      <c r="L16" s="71"/>
      <c r="M16" s="70"/>
      <c r="N16" s="110"/>
      <c r="O16" s="68">
        <f>W13</f>
        <v>15</v>
      </c>
      <c r="P16" s="110" t="s">
        <v>196</v>
      </c>
      <c r="Q16" s="72">
        <f>U13</f>
        <v>13</v>
      </c>
      <c r="R16" s="71"/>
      <c r="S16" s="273"/>
      <c r="T16" s="274"/>
      <c r="U16" s="274"/>
      <c r="V16" s="274"/>
      <c r="W16" s="274"/>
      <c r="X16" s="274"/>
      <c r="Y16" s="184">
        <f>COUNTIF(G16:X18,"○")</f>
        <v>1</v>
      </c>
      <c r="Z16" s="187">
        <f>COUNTIF(G16:X18,"●")</f>
        <v>1</v>
      </c>
      <c r="AA16" s="279">
        <f>H17+N17</f>
        <v>2</v>
      </c>
      <c r="AB16" s="279">
        <f>L17+R17</f>
        <v>2</v>
      </c>
      <c r="AC16" s="159">
        <f>IF(AB16=0,"----",AA16/AB16)</f>
        <v>1</v>
      </c>
      <c r="AD16" s="160"/>
      <c r="AE16" s="190">
        <f>SUM(I16:I18,O16:O18)</f>
        <v>46</v>
      </c>
      <c r="AF16" s="190">
        <f>SUM(K16:K18,Q16:Q18)</f>
        <v>56</v>
      </c>
      <c r="AG16" s="159">
        <f>AE16/AF16</f>
        <v>0.8214285714285714</v>
      </c>
      <c r="AH16" s="160"/>
      <c r="AI16" s="264">
        <v>2</v>
      </c>
    </row>
    <row r="17" spans="1:42" ht="12.75" customHeight="1" thickBot="1">
      <c r="A17" s="266" t="s">
        <v>125</v>
      </c>
      <c r="B17" s="267"/>
      <c r="C17" s="267"/>
      <c r="D17" s="267"/>
      <c r="E17" s="267"/>
      <c r="F17" s="268"/>
      <c r="G17" s="73" t="str">
        <f>IF(S11="○","●",IF(S11="△","△",IF(S11="●","○",IF(S11="",""))))</f>
        <v>●</v>
      </c>
      <c r="H17" s="76">
        <f>IF(X11="","",X11)</f>
        <v>0</v>
      </c>
      <c r="I17" s="73">
        <f>IF(W11="","",W11)</f>
        <v>8</v>
      </c>
      <c r="J17" s="76" t="str">
        <f>IF(I17="","","-")</f>
        <v>-</v>
      </c>
      <c r="K17" s="112">
        <f>IF(U11="","",U11)</f>
        <v>15</v>
      </c>
      <c r="L17" s="112">
        <f>IF(T11="","",T11)</f>
        <v>2</v>
      </c>
      <c r="M17" s="73" t="str">
        <f>IF(S14="○","●",IF(S14="△","△",IF(S14="●","○",IF(S14="",""))))</f>
        <v>○</v>
      </c>
      <c r="N17" s="76">
        <f>IF(X14="","",X14)</f>
        <v>2</v>
      </c>
      <c r="O17" s="73">
        <f>IF(W14="","",W14)</f>
        <v>15</v>
      </c>
      <c r="P17" s="76" t="str">
        <f>IF(O17="","","-")</f>
        <v>-</v>
      </c>
      <c r="Q17" s="112">
        <f>IF(U14="","",U14)</f>
        <v>13</v>
      </c>
      <c r="R17" s="112">
        <f>IF(T14="","",T14)</f>
        <v>0</v>
      </c>
      <c r="S17" s="275"/>
      <c r="T17" s="276"/>
      <c r="U17" s="276"/>
      <c r="V17" s="276"/>
      <c r="W17" s="276"/>
      <c r="X17" s="276"/>
      <c r="Y17" s="185"/>
      <c r="Z17" s="188"/>
      <c r="AA17" s="280"/>
      <c r="AB17" s="280"/>
      <c r="AC17" s="161"/>
      <c r="AD17" s="162"/>
      <c r="AE17" s="191"/>
      <c r="AF17" s="191"/>
      <c r="AG17" s="161"/>
      <c r="AH17" s="162"/>
      <c r="AI17" s="264"/>
    </row>
    <row r="18" spans="1:42" ht="12.75" customHeight="1" thickBot="1">
      <c r="A18" s="269"/>
      <c r="B18" s="270"/>
      <c r="C18" s="270"/>
      <c r="D18" s="270"/>
      <c r="E18" s="270"/>
      <c r="F18" s="271"/>
      <c r="G18" s="80"/>
      <c r="H18" s="111"/>
      <c r="I18" s="78" t="str">
        <f>IF(W12="","",W12)</f>
        <v/>
      </c>
      <c r="J18" s="79" t="str">
        <f>IF(I18="","","-")</f>
        <v/>
      </c>
      <c r="K18" s="82" t="str">
        <f>IF(U12="","",U12)</f>
        <v/>
      </c>
      <c r="L18" s="81"/>
      <c r="M18" s="80"/>
      <c r="N18" s="111"/>
      <c r="O18" s="78" t="str">
        <f>IF(W15="","",W15)</f>
        <v/>
      </c>
      <c r="P18" s="79" t="str">
        <f>IF(O18="","","-")</f>
        <v/>
      </c>
      <c r="Q18" s="82" t="str">
        <f>IF(U15="","",U15)</f>
        <v/>
      </c>
      <c r="R18" s="81"/>
      <c r="S18" s="277"/>
      <c r="T18" s="278"/>
      <c r="U18" s="278"/>
      <c r="V18" s="278"/>
      <c r="W18" s="278"/>
      <c r="X18" s="278"/>
      <c r="Y18" s="186"/>
      <c r="Z18" s="189"/>
      <c r="AA18" s="281"/>
      <c r="AB18" s="281"/>
      <c r="AC18" s="163"/>
      <c r="AD18" s="164"/>
      <c r="AE18" s="192"/>
      <c r="AF18" s="192"/>
      <c r="AG18" s="163"/>
      <c r="AH18" s="164"/>
      <c r="AI18" s="265"/>
    </row>
    <row r="19" spans="1:42" s="63" customFormat="1" ht="15" customHeight="1">
      <c r="A19" s="113"/>
      <c r="B19" s="113"/>
      <c r="C19" s="258" t="s">
        <v>197</v>
      </c>
      <c r="D19" s="258"/>
      <c r="E19" s="259" t="str">
        <f>IF(AI10=1,A11,IF(AI13=1,A14,IF(AI16=1,A17)))</f>
        <v>ｎｅｘｕｓ</v>
      </c>
      <c r="F19" s="259"/>
      <c r="G19" s="260"/>
      <c r="H19" s="260"/>
      <c r="I19" s="260"/>
      <c r="J19" s="260"/>
      <c r="K19" s="261" t="s">
        <v>198</v>
      </c>
      <c r="L19" s="261"/>
      <c r="M19" s="260" t="str">
        <f>IF(AI10=2,A11,IF(AI13=2,A14,IF(AI16=2,A17)))</f>
        <v>ｍｉｎｔｏ＋ｇ</v>
      </c>
      <c r="N19" s="260"/>
      <c r="O19" s="260"/>
      <c r="P19" s="260"/>
      <c r="Q19" s="260"/>
      <c r="R19" s="260"/>
      <c r="S19" s="261" t="s">
        <v>199</v>
      </c>
      <c r="T19" s="261"/>
      <c r="U19" s="260" t="str">
        <f>IF(AI10=3,A11,IF(AI13=3,A14,IF(AI16=3,A17)))</f>
        <v>町田イースト</v>
      </c>
      <c r="V19" s="260"/>
      <c r="W19" s="260"/>
      <c r="X19" s="260"/>
      <c r="Y19" s="259"/>
      <c r="Z19" s="259"/>
      <c r="AA19" s="116"/>
      <c r="AB19" s="116"/>
      <c r="AC19" s="117"/>
      <c r="AD19" s="117"/>
      <c r="AE19" s="117"/>
      <c r="AF19" s="117"/>
      <c r="AG19" s="117"/>
      <c r="AH19" s="117"/>
      <c r="AI19" s="76"/>
      <c r="AJ19" s="118"/>
      <c r="AK19" s="118"/>
      <c r="AL19" s="93"/>
      <c r="AM19" s="93"/>
      <c r="AN19" s="118"/>
      <c r="AO19" s="118"/>
      <c r="AP19" s="94"/>
    </row>
    <row r="20" spans="1:42" ht="12.75" customHeight="1">
      <c r="A20" s="91"/>
      <c r="B20" s="91"/>
      <c r="C20" s="91"/>
      <c r="D20" s="91"/>
      <c r="E20" s="91"/>
      <c r="F20" s="91"/>
      <c r="G20" s="76"/>
      <c r="H20" s="76"/>
      <c r="I20" s="76"/>
      <c r="J20" s="76"/>
      <c r="K20" s="76"/>
      <c r="L20" s="76"/>
      <c r="M20" s="76"/>
      <c r="N20" s="76"/>
      <c r="O20" s="76"/>
      <c r="P20" s="76"/>
      <c r="Q20" s="76"/>
      <c r="R20" s="76"/>
      <c r="S20" s="76"/>
      <c r="T20" s="76"/>
      <c r="U20" s="76"/>
      <c r="V20" s="76"/>
      <c r="W20" s="76"/>
      <c r="X20" s="76"/>
      <c r="Y20" s="76"/>
      <c r="Z20" s="76"/>
      <c r="AA20" s="76"/>
      <c r="AB20" s="76"/>
      <c r="AC20" s="92"/>
      <c r="AD20" s="92"/>
      <c r="AE20" s="93"/>
      <c r="AF20" s="93"/>
      <c r="AG20" s="92"/>
      <c r="AH20" s="92"/>
      <c r="AI20" s="94"/>
    </row>
    <row r="21" spans="1:42" s="63" customFormat="1" ht="12.75" customHeight="1">
      <c r="J21" s="95">
        <f>A10</f>
        <v>1</v>
      </c>
      <c r="K21" s="263" t="str">
        <f>A11</f>
        <v>ｎｅｘｕｓ</v>
      </c>
      <c r="L21" s="263"/>
      <c r="M21" s="263"/>
      <c r="N21" s="263"/>
      <c r="O21" s="263"/>
    </row>
    <row r="22" spans="1:42" s="63" customFormat="1" ht="12.75" customHeight="1">
      <c r="P22" s="272" t="s">
        <v>81</v>
      </c>
      <c r="Q22" s="272"/>
      <c r="R22" s="272"/>
      <c r="S22" s="272"/>
      <c r="T22" s="272"/>
      <c r="U22" s="272"/>
      <c r="V22" s="272"/>
      <c r="W22" s="272"/>
      <c r="X22" s="272"/>
      <c r="Y22" s="272"/>
      <c r="Z22" s="272"/>
      <c r="AA22" s="272"/>
      <c r="AB22" s="272"/>
      <c r="AC22" s="272"/>
      <c r="AD22" s="272"/>
      <c r="AE22" s="174" t="s">
        <v>10</v>
      </c>
      <c r="AF22" s="174"/>
      <c r="AG22" s="174"/>
      <c r="AH22" s="174"/>
      <c r="AI22" s="174"/>
    </row>
    <row r="23" spans="1:42" s="63" customFormat="1" ht="12.75" customHeight="1">
      <c r="P23" s="85" t="s">
        <v>17</v>
      </c>
      <c r="Q23" s="84"/>
      <c r="R23" s="84"/>
      <c r="S23" s="84"/>
      <c r="T23" s="146" t="str">
        <f>A11</f>
        <v>ｎｅｘｕｓ</v>
      </c>
      <c r="U23" s="146"/>
      <c r="V23" s="146"/>
      <c r="W23" s="146"/>
      <c r="X23" s="146"/>
      <c r="Y23" s="84" t="s">
        <v>11</v>
      </c>
      <c r="Z23" s="146" t="str">
        <f>A17</f>
        <v>ｍｉｎｔｏ＋ｇ</v>
      </c>
      <c r="AA23" s="146"/>
      <c r="AB23" s="146"/>
      <c r="AC23" s="146"/>
      <c r="AD23" s="146"/>
      <c r="AE23" s="146" t="str">
        <f>A14</f>
        <v>町田イースト</v>
      </c>
      <c r="AF23" s="146"/>
      <c r="AG23" s="146"/>
      <c r="AH23" s="146"/>
      <c r="AI23" s="146"/>
    </row>
    <row r="24" spans="1:42" s="63" customFormat="1" ht="12.75" customHeight="1">
      <c r="P24" s="85" t="s">
        <v>12</v>
      </c>
      <c r="Q24" s="84"/>
      <c r="R24" s="84"/>
      <c r="S24" s="84"/>
      <c r="T24" s="146" t="str">
        <f>A14</f>
        <v>町田イースト</v>
      </c>
      <c r="U24" s="146"/>
      <c r="V24" s="146"/>
      <c r="W24" s="146"/>
      <c r="X24" s="146"/>
      <c r="Y24" s="84" t="s">
        <v>11</v>
      </c>
      <c r="Z24" s="146" t="str">
        <f>A17</f>
        <v>ｍｉｎｔｏ＋ｇ</v>
      </c>
      <c r="AA24" s="146"/>
      <c r="AB24" s="146"/>
      <c r="AC24" s="146"/>
      <c r="AD24" s="146"/>
      <c r="AE24" s="146" t="str">
        <f>A11</f>
        <v>ｎｅｘｕｓ</v>
      </c>
      <c r="AF24" s="146"/>
      <c r="AG24" s="146"/>
      <c r="AH24" s="146"/>
      <c r="AI24" s="146"/>
    </row>
    <row r="25" spans="1:42" s="63" customFormat="1" ht="12.75" customHeight="1">
      <c r="P25" s="85" t="s">
        <v>13</v>
      </c>
      <c r="Q25" s="84"/>
      <c r="R25" s="84"/>
      <c r="S25" s="84"/>
      <c r="T25" s="146" t="str">
        <f>A11</f>
        <v>ｎｅｘｕｓ</v>
      </c>
      <c r="U25" s="146"/>
      <c r="V25" s="146"/>
      <c r="W25" s="146"/>
      <c r="X25" s="146"/>
      <c r="Y25" s="84" t="s">
        <v>11</v>
      </c>
      <c r="Z25" s="146" t="str">
        <f>A14</f>
        <v>町田イースト</v>
      </c>
      <c r="AA25" s="146"/>
      <c r="AB25" s="146"/>
      <c r="AC25" s="146"/>
      <c r="AD25" s="146"/>
      <c r="AE25" s="146" t="str">
        <f>A17</f>
        <v>ｍｉｎｔｏ＋ｇ</v>
      </c>
      <c r="AF25" s="146"/>
      <c r="AG25" s="146"/>
      <c r="AH25" s="146"/>
      <c r="AI25" s="146"/>
    </row>
    <row r="26" spans="1:42" s="63" customFormat="1" ht="12.75" customHeight="1"/>
    <row r="27" spans="1:42" s="63" customFormat="1" ht="12.75" customHeight="1">
      <c r="D27" s="262" t="str">
        <f>A14</f>
        <v>町田イースト</v>
      </c>
      <c r="E27" s="262"/>
      <c r="F27" s="262"/>
      <c r="G27" s="262"/>
      <c r="H27" s="262"/>
      <c r="I27" s="95">
        <f>A13</f>
        <v>2</v>
      </c>
      <c r="N27" s="95">
        <f>A16</f>
        <v>3</v>
      </c>
      <c r="O27" s="263" t="str">
        <f>A17</f>
        <v>ｍｉｎｔｏ＋ｇ</v>
      </c>
      <c r="P27" s="263"/>
      <c r="Q27" s="263"/>
      <c r="R27" s="263"/>
      <c r="S27" s="263"/>
    </row>
    <row r="28" spans="1:42" s="63" customFormat="1" ht="12.75" customHeight="1">
      <c r="D28" s="97"/>
      <c r="E28" s="97"/>
      <c r="F28" s="97"/>
      <c r="G28" s="97"/>
      <c r="H28" s="97"/>
      <c r="I28" s="95"/>
      <c r="N28" s="95"/>
      <c r="O28" s="96"/>
      <c r="P28" s="96"/>
      <c r="Q28" s="96"/>
      <c r="R28" s="96"/>
      <c r="S28" s="96"/>
    </row>
    <row r="29" spans="1:42" s="63" customFormat="1" ht="12.75" customHeight="1" thickBot="1">
      <c r="A29" s="62" t="s">
        <v>34</v>
      </c>
      <c r="D29" s="97"/>
      <c r="E29" s="97"/>
      <c r="F29" s="97"/>
      <c r="G29" s="97"/>
      <c r="H29" s="97"/>
      <c r="I29" s="95"/>
      <c r="N29" s="95"/>
      <c r="O29" s="96"/>
      <c r="P29" s="96"/>
      <c r="Q29" s="96"/>
      <c r="R29" s="96"/>
      <c r="S29" s="96"/>
    </row>
    <row r="30" spans="1:42" ht="12.75" customHeight="1">
      <c r="A30" s="242"/>
      <c r="B30" s="243"/>
      <c r="C30" s="243"/>
      <c r="D30" s="243"/>
      <c r="E30" s="243"/>
      <c r="F30" s="244"/>
      <c r="G30" s="175">
        <f>A33</f>
        <v>4</v>
      </c>
      <c r="H30" s="176"/>
      <c r="I30" s="176"/>
      <c r="J30" s="176"/>
      <c r="K30" s="176"/>
      <c r="L30" s="177"/>
      <c r="M30" s="175">
        <f>A36</f>
        <v>5</v>
      </c>
      <c r="N30" s="176"/>
      <c r="O30" s="176"/>
      <c r="P30" s="176"/>
      <c r="Q30" s="176"/>
      <c r="R30" s="177"/>
      <c r="S30" s="175">
        <f>A39</f>
        <v>6</v>
      </c>
      <c r="T30" s="176"/>
      <c r="U30" s="176"/>
      <c r="V30" s="176"/>
      <c r="W30" s="176"/>
      <c r="X30" s="177"/>
      <c r="Y30" s="249" t="s">
        <v>0</v>
      </c>
      <c r="Z30" s="252" t="s">
        <v>1</v>
      </c>
      <c r="AA30" s="65" t="s">
        <v>2</v>
      </c>
      <c r="AB30" s="65" t="s">
        <v>3</v>
      </c>
      <c r="AC30" s="255" t="s">
        <v>2</v>
      </c>
      <c r="AD30" s="256"/>
      <c r="AE30" s="207" t="s">
        <v>4</v>
      </c>
      <c r="AF30" s="207" t="s">
        <v>5</v>
      </c>
      <c r="AG30" s="210" t="s">
        <v>6</v>
      </c>
      <c r="AH30" s="298"/>
      <c r="AI30" s="216" t="s">
        <v>7</v>
      </c>
    </row>
    <row r="31" spans="1:42" ht="12.75" customHeight="1">
      <c r="A31" s="218" t="s">
        <v>163</v>
      </c>
      <c r="B31" s="219"/>
      <c r="C31" s="219"/>
      <c r="D31" s="219"/>
      <c r="E31" s="219"/>
      <c r="F31" s="220"/>
      <c r="G31" s="304" t="str">
        <f>IF(A34=""," ",A34)</f>
        <v>gaggles</v>
      </c>
      <c r="H31" s="305"/>
      <c r="I31" s="305"/>
      <c r="J31" s="305"/>
      <c r="K31" s="305"/>
      <c r="L31" s="306"/>
      <c r="M31" s="304" t="str">
        <f>IF(A37=""," ",A37)</f>
        <v>Ａｍｂｉｔｉｏｕｓ・Ｇ</v>
      </c>
      <c r="N31" s="305"/>
      <c r="O31" s="305"/>
      <c r="P31" s="305"/>
      <c r="Q31" s="305"/>
      <c r="R31" s="306"/>
      <c r="S31" s="304" t="str">
        <f>IF(A40=""," ",A40)</f>
        <v>炎神</v>
      </c>
      <c r="T31" s="305"/>
      <c r="U31" s="305"/>
      <c r="V31" s="305"/>
      <c r="W31" s="305"/>
      <c r="X31" s="306"/>
      <c r="Y31" s="250"/>
      <c r="Z31" s="295"/>
      <c r="AA31" s="66"/>
      <c r="AB31" s="66"/>
      <c r="AC31" s="235" t="s">
        <v>3</v>
      </c>
      <c r="AD31" s="236"/>
      <c r="AE31" s="208"/>
      <c r="AF31" s="208"/>
      <c r="AG31" s="299"/>
      <c r="AH31" s="300"/>
      <c r="AI31" s="217"/>
    </row>
    <row r="32" spans="1:42" ht="12.75" customHeight="1" thickBot="1">
      <c r="A32" s="287"/>
      <c r="B32" s="288"/>
      <c r="C32" s="288"/>
      <c r="D32" s="288"/>
      <c r="E32" s="288"/>
      <c r="F32" s="289"/>
      <c r="G32" s="307"/>
      <c r="H32" s="308"/>
      <c r="I32" s="308"/>
      <c r="J32" s="308"/>
      <c r="K32" s="308"/>
      <c r="L32" s="309"/>
      <c r="M32" s="307"/>
      <c r="N32" s="308"/>
      <c r="O32" s="308"/>
      <c r="P32" s="308"/>
      <c r="Q32" s="308"/>
      <c r="R32" s="309"/>
      <c r="S32" s="307"/>
      <c r="T32" s="308"/>
      <c r="U32" s="308"/>
      <c r="V32" s="308"/>
      <c r="W32" s="308"/>
      <c r="X32" s="309"/>
      <c r="Y32" s="251"/>
      <c r="Z32" s="296"/>
      <c r="AA32" s="90" t="s">
        <v>8</v>
      </c>
      <c r="AB32" s="90" t="s">
        <v>8</v>
      </c>
      <c r="AC32" s="240" t="s">
        <v>9</v>
      </c>
      <c r="AD32" s="241"/>
      <c r="AE32" s="297"/>
      <c r="AF32" s="297"/>
      <c r="AG32" s="301"/>
      <c r="AH32" s="302"/>
      <c r="AI32" s="303"/>
    </row>
    <row r="33" spans="1:42" ht="12.75" customHeight="1" thickBot="1">
      <c r="A33" s="175">
        <v>4</v>
      </c>
      <c r="B33" s="176"/>
      <c r="C33" s="176"/>
      <c r="D33" s="176"/>
      <c r="E33" s="176"/>
      <c r="F33" s="177"/>
      <c r="G33" s="290"/>
      <c r="H33" s="274"/>
      <c r="I33" s="274"/>
      <c r="J33" s="274"/>
      <c r="K33" s="274"/>
      <c r="L33" s="291"/>
      <c r="M33" s="70"/>
      <c r="N33" s="110"/>
      <c r="O33" s="70">
        <v>7</v>
      </c>
      <c r="P33" s="110" t="s">
        <v>196</v>
      </c>
      <c r="Q33" s="71">
        <v>15</v>
      </c>
      <c r="R33" s="71"/>
      <c r="S33" s="70"/>
      <c r="T33" s="110"/>
      <c r="U33" s="70">
        <v>10</v>
      </c>
      <c r="V33" s="110" t="s">
        <v>196</v>
      </c>
      <c r="W33" s="71">
        <v>15</v>
      </c>
      <c r="X33" s="110"/>
      <c r="Y33" s="184">
        <f>COUNTIF(G33:X35,"○")</f>
        <v>0</v>
      </c>
      <c r="Z33" s="187">
        <f>COUNTIF(G33:X35,"●")</f>
        <v>1</v>
      </c>
      <c r="AA33" s="187">
        <f>N34+T34</f>
        <v>1</v>
      </c>
      <c r="AB33" s="187">
        <f>R34+X34</f>
        <v>3</v>
      </c>
      <c r="AC33" s="159">
        <f>IF(AB33=0,"----",AA33/AB33)</f>
        <v>0.33333333333333331</v>
      </c>
      <c r="AD33" s="160"/>
      <c r="AE33" s="190">
        <f>SUM(O33:O35,U33:U35)</f>
        <v>37</v>
      </c>
      <c r="AF33" s="190">
        <f>SUM(Q33:Q35,W33:W35)</f>
        <v>59</v>
      </c>
      <c r="AG33" s="159">
        <f>AE33/AF33</f>
        <v>0.6271186440677966</v>
      </c>
      <c r="AH33" s="160"/>
      <c r="AI33" s="282">
        <v>3</v>
      </c>
    </row>
    <row r="34" spans="1:42" ht="12.75" customHeight="1" thickBot="1">
      <c r="A34" s="193" t="s">
        <v>127</v>
      </c>
      <c r="B34" s="194"/>
      <c r="C34" s="194"/>
      <c r="D34" s="194"/>
      <c r="E34" s="194"/>
      <c r="F34" s="195"/>
      <c r="G34" s="292"/>
      <c r="H34" s="276"/>
      <c r="I34" s="276"/>
      <c r="J34" s="276"/>
      <c r="K34" s="276"/>
      <c r="L34" s="286"/>
      <c r="M34" s="73" t="str">
        <f>IF(N34&gt;R34,"○",IF(N34=R34,"△",IF(N34&lt;R34,"●")))</f>
        <v>●</v>
      </c>
      <c r="N34" s="74">
        <v>0</v>
      </c>
      <c r="O34" s="75">
        <v>5</v>
      </c>
      <c r="P34" s="76" t="str">
        <f>IF(O34="","","-")</f>
        <v>-</v>
      </c>
      <c r="Q34" s="77">
        <v>15</v>
      </c>
      <c r="R34" s="77">
        <v>2</v>
      </c>
      <c r="S34" s="73" t="str">
        <f>IF(T34&gt;X34,"○",IF(T34=X34,"△",IF(T34&lt;X34,"●")))</f>
        <v>△</v>
      </c>
      <c r="T34" s="74">
        <v>1</v>
      </c>
      <c r="U34" s="75">
        <v>15</v>
      </c>
      <c r="V34" s="76" t="str">
        <f>IF(U34="","","-")</f>
        <v>-</v>
      </c>
      <c r="W34" s="77">
        <v>14</v>
      </c>
      <c r="X34" s="74">
        <v>1</v>
      </c>
      <c r="Y34" s="185"/>
      <c r="Z34" s="188"/>
      <c r="AA34" s="188"/>
      <c r="AB34" s="188"/>
      <c r="AC34" s="161"/>
      <c r="AD34" s="162"/>
      <c r="AE34" s="191"/>
      <c r="AF34" s="191"/>
      <c r="AG34" s="161"/>
      <c r="AH34" s="162"/>
      <c r="AI34" s="282"/>
    </row>
    <row r="35" spans="1:42" ht="12.75" customHeight="1" thickBot="1">
      <c r="A35" s="283"/>
      <c r="B35" s="284"/>
      <c r="C35" s="284"/>
      <c r="D35" s="284"/>
      <c r="E35" s="284"/>
      <c r="F35" s="285"/>
      <c r="G35" s="293"/>
      <c r="H35" s="278"/>
      <c r="I35" s="278"/>
      <c r="J35" s="278"/>
      <c r="K35" s="278"/>
      <c r="L35" s="294"/>
      <c r="M35" s="80"/>
      <c r="N35" s="111"/>
      <c r="O35" s="80"/>
      <c r="P35" s="79" t="str">
        <f>IF(O35="","","-")</f>
        <v/>
      </c>
      <c r="Q35" s="81"/>
      <c r="R35" s="81"/>
      <c r="S35" s="80"/>
      <c r="T35" s="111"/>
      <c r="U35" s="80"/>
      <c r="V35" s="79" t="str">
        <f>IF(U35="","","-")</f>
        <v/>
      </c>
      <c r="W35" s="81"/>
      <c r="X35" s="111"/>
      <c r="Y35" s="186"/>
      <c r="Z35" s="189"/>
      <c r="AA35" s="189"/>
      <c r="AB35" s="189"/>
      <c r="AC35" s="163"/>
      <c r="AD35" s="164"/>
      <c r="AE35" s="192"/>
      <c r="AF35" s="192"/>
      <c r="AG35" s="163"/>
      <c r="AH35" s="164"/>
      <c r="AI35" s="282"/>
    </row>
    <row r="36" spans="1:42" ht="12.75" customHeight="1" thickBot="1">
      <c r="A36" s="175">
        <v>5</v>
      </c>
      <c r="B36" s="176"/>
      <c r="C36" s="176"/>
      <c r="D36" s="176"/>
      <c r="E36" s="176"/>
      <c r="F36" s="177"/>
      <c r="G36" s="70"/>
      <c r="H36" s="110"/>
      <c r="I36" s="68">
        <f>Q33</f>
        <v>15</v>
      </c>
      <c r="J36" s="69" t="s">
        <v>196</v>
      </c>
      <c r="K36" s="72">
        <f>O33</f>
        <v>7</v>
      </c>
      <c r="L36" s="71"/>
      <c r="M36" s="275"/>
      <c r="N36" s="276"/>
      <c r="O36" s="276"/>
      <c r="P36" s="276"/>
      <c r="Q36" s="276"/>
      <c r="R36" s="286"/>
      <c r="S36" s="70"/>
      <c r="T36" s="110"/>
      <c r="U36" s="70">
        <v>15</v>
      </c>
      <c r="V36" s="110" t="s">
        <v>196</v>
      </c>
      <c r="W36" s="71">
        <v>11</v>
      </c>
      <c r="X36" s="110"/>
      <c r="Y36" s="184">
        <f>COUNTIF(G36:X38,"○")</f>
        <v>2</v>
      </c>
      <c r="Z36" s="187">
        <f>COUNTIF(G36:X38,"●")</f>
        <v>0</v>
      </c>
      <c r="AA36" s="279">
        <f>H37+T37</f>
        <v>4</v>
      </c>
      <c r="AB36" s="279">
        <f>L37+X37</f>
        <v>0</v>
      </c>
      <c r="AC36" s="159" t="str">
        <f>IF(AB36=0,"----",AA36/AB36)</f>
        <v>----</v>
      </c>
      <c r="AD36" s="160"/>
      <c r="AE36" s="190">
        <f>SUM(I36:I38,U36:U38)</f>
        <v>60</v>
      </c>
      <c r="AF36" s="190">
        <f>SUM(K36:K38,W36:W38)</f>
        <v>30</v>
      </c>
      <c r="AG36" s="159">
        <f>AE36/AF36</f>
        <v>2</v>
      </c>
      <c r="AH36" s="160"/>
      <c r="AI36" s="282">
        <v>1</v>
      </c>
    </row>
    <row r="37" spans="1:42" ht="12.75" customHeight="1" thickBot="1">
      <c r="A37" s="266" t="s">
        <v>121</v>
      </c>
      <c r="B37" s="267"/>
      <c r="C37" s="267"/>
      <c r="D37" s="267"/>
      <c r="E37" s="267"/>
      <c r="F37" s="268"/>
      <c r="G37" s="73" t="str">
        <f>IF(M34="○","●",IF(M34="△","△",IF(M34="●","○",IF(M34="",""))))</f>
        <v>○</v>
      </c>
      <c r="H37" s="76">
        <f>IF(R34="","",R34)</f>
        <v>2</v>
      </c>
      <c r="I37" s="73">
        <f>IF(Q34="","",Q34)</f>
        <v>15</v>
      </c>
      <c r="J37" s="76" t="str">
        <f>IF(I37="","","-")</f>
        <v>-</v>
      </c>
      <c r="K37" s="112">
        <f>IF(O34="","",O34)</f>
        <v>5</v>
      </c>
      <c r="L37" s="112">
        <f>IF(N34="","",N34)</f>
        <v>0</v>
      </c>
      <c r="M37" s="275"/>
      <c r="N37" s="276"/>
      <c r="O37" s="276"/>
      <c r="P37" s="276"/>
      <c r="Q37" s="276"/>
      <c r="R37" s="286"/>
      <c r="S37" s="73" t="str">
        <f>IF(T37&gt;X37,"○",IF(T37=X37,"△",IF(T37&lt;X37,"●")))</f>
        <v>○</v>
      </c>
      <c r="T37" s="74">
        <v>2</v>
      </c>
      <c r="U37" s="75">
        <v>15</v>
      </c>
      <c r="V37" s="76" t="str">
        <f>IF(U37="","","-")</f>
        <v>-</v>
      </c>
      <c r="W37" s="77">
        <v>7</v>
      </c>
      <c r="X37" s="74">
        <v>0</v>
      </c>
      <c r="Y37" s="185"/>
      <c r="Z37" s="188"/>
      <c r="AA37" s="280"/>
      <c r="AB37" s="280"/>
      <c r="AC37" s="161"/>
      <c r="AD37" s="162"/>
      <c r="AE37" s="191"/>
      <c r="AF37" s="191"/>
      <c r="AG37" s="161"/>
      <c r="AH37" s="162"/>
      <c r="AI37" s="282"/>
    </row>
    <row r="38" spans="1:42" ht="12.75" customHeight="1" thickBot="1">
      <c r="A38" s="269"/>
      <c r="B38" s="270"/>
      <c r="C38" s="270"/>
      <c r="D38" s="270"/>
      <c r="E38" s="270"/>
      <c r="F38" s="271"/>
      <c r="G38" s="80"/>
      <c r="H38" s="111"/>
      <c r="I38" s="78" t="str">
        <f>IF(Q35="","",Q35)</f>
        <v/>
      </c>
      <c r="J38" s="79" t="str">
        <f>IF(I38="","","-")</f>
        <v/>
      </c>
      <c r="K38" s="82" t="str">
        <f>IF(O35="","",O35)</f>
        <v/>
      </c>
      <c r="L38" s="81"/>
      <c r="M38" s="275"/>
      <c r="N38" s="276"/>
      <c r="O38" s="276"/>
      <c r="P38" s="276"/>
      <c r="Q38" s="276"/>
      <c r="R38" s="286"/>
      <c r="S38" s="80"/>
      <c r="T38" s="111"/>
      <c r="U38" s="80"/>
      <c r="V38" s="79" t="str">
        <f>IF(U38="","","-")</f>
        <v/>
      </c>
      <c r="W38" s="81"/>
      <c r="X38" s="111"/>
      <c r="Y38" s="186"/>
      <c r="Z38" s="189"/>
      <c r="AA38" s="281"/>
      <c r="AB38" s="281"/>
      <c r="AC38" s="163"/>
      <c r="AD38" s="164"/>
      <c r="AE38" s="192"/>
      <c r="AF38" s="192"/>
      <c r="AG38" s="163"/>
      <c r="AH38" s="164"/>
      <c r="AI38" s="282"/>
    </row>
    <row r="39" spans="1:42" ht="12.75" customHeight="1" thickBot="1">
      <c r="A39" s="175">
        <v>6</v>
      </c>
      <c r="B39" s="176"/>
      <c r="C39" s="176"/>
      <c r="D39" s="176"/>
      <c r="E39" s="176"/>
      <c r="F39" s="177"/>
      <c r="G39" s="70"/>
      <c r="H39" s="110"/>
      <c r="I39" s="68">
        <f>W33</f>
        <v>15</v>
      </c>
      <c r="J39" s="69" t="s">
        <v>196</v>
      </c>
      <c r="K39" s="72">
        <f>U33</f>
        <v>10</v>
      </c>
      <c r="L39" s="71"/>
      <c r="M39" s="70"/>
      <c r="N39" s="110"/>
      <c r="O39" s="68">
        <f>W36</f>
        <v>11</v>
      </c>
      <c r="P39" s="110" t="s">
        <v>196</v>
      </c>
      <c r="Q39" s="72">
        <f>U36</f>
        <v>15</v>
      </c>
      <c r="R39" s="71"/>
      <c r="S39" s="273"/>
      <c r="T39" s="274"/>
      <c r="U39" s="274"/>
      <c r="V39" s="274"/>
      <c r="W39" s="274"/>
      <c r="X39" s="274"/>
      <c r="Y39" s="184">
        <f>COUNTIF(G39:X41,"○")</f>
        <v>0</v>
      </c>
      <c r="Z39" s="187">
        <f>COUNTIF(G39:X41,"●")</f>
        <v>1</v>
      </c>
      <c r="AA39" s="279">
        <f>H40+N40</f>
        <v>1</v>
      </c>
      <c r="AB39" s="279">
        <f>L40+R40</f>
        <v>3</v>
      </c>
      <c r="AC39" s="159">
        <f>IF(AB39=0,"----",AA39/AB39)</f>
        <v>0.33333333333333331</v>
      </c>
      <c r="AD39" s="160"/>
      <c r="AE39" s="190">
        <f>SUM(I39:I41,O39:O41)</f>
        <v>47</v>
      </c>
      <c r="AF39" s="190">
        <f>SUM(K39:K41,Q39:Q41)</f>
        <v>55</v>
      </c>
      <c r="AG39" s="159">
        <f>AE39/AF39</f>
        <v>0.8545454545454545</v>
      </c>
      <c r="AH39" s="160"/>
      <c r="AI39" s="264">
        <v>2</v>
      </c>
    </row>
    <row r="40" spans="1:42" ht="12.75" customHeight="1" thickBot="1">
      <c r="A40" s="266" t="s">
        <v>169</v>
      </c>
      <c r="B40" s="267"/>
      <c r="C40" s="267"/>
      <c r="D40" s="267"/>
      <c r="E40" s="267"/>
      <c r="F40" s="268"/>
      <c r="G40" s="73" t="str">
        <f>IF(S34="○","●",IF(S34="△","△",IF(S34="●","○",IF(S34="",""))))</f>
        <v>△</v>
      </c>
      <c r="H40" s="76">
        <f>IF(X34="","",X34)</f>
        <v>1</v>
      </c>
      <c r="I40" s="73">
        <f>IF(W34="","",W34)</f>
        <v>14</v>
      </c>
      <c r="J40" s="76" t="str">
        <f>IF(I40="","","-")</f>
        <v>-</v>
      </c>
      <c r="K40" s="112">
        <f>IF(U34="","",U34)</f>
        <v>15</v>
      </c>
      <c r="L40" s="112">
        <f>IF(T34="","",T34)</f>
        <v>1</v>
      </c>
      <c r="M40" s="73" t="str">
        <f>IF(S37="○","●",IF(S37="△","△",IF(S37="●","○",IF(S37="",""))))</f>
        <v>●</v>
      </c>
      <c r="N40" s="76">
        <f>IF(X37="","",X37)</f>
        <v>0</v>
      </c>
      <c r="O40" s="73">
        <f>IF(W37="","",W37)</f>
        <v>7</v>
      </c>
      <c r="P40" s="76" t="str">
        <f>IF(O40="","","-")</f>
        <v>-</v>
      </c>
      <c r="Q40" s="112">
        <f>IF(U37="","",U37)</f>
        <v>15</v>
      </c>
      <c r="R40" s="112">
        <f>IF(T37="","",T37)</f>
        <v>2</v>
      </c>
      <c r="S40" s="275"/>
      <c r="T40" s="276"/>
      <c r="U40" s="276"/>
      <c r="V40" s="276"/>
      <c r="W40" s="276"/>
      <c r="X40" s="276"/>
      <c r="Y40" s="185"/>
      <c r="Z40" s="188"/>
      <c r="AA40" s="280"/>
      <c r="AB40" s="280"/>
      <c r="AC40" s="161"/>
      <c r="AD40" s="162"/>
      <c r="AE40" s="191"/>
      <c r="AF40" s="191"/>
      <c r="AG40" s="161"/>
      <c r="AH40" s="162"/>
      <c r="AI40" s="264"/>
    </row>
    <row r="41" spans="1:42" ht="12.75" customHeight="1" thickBot="1">
      <c r="A41" s="269"/>
      <c r="B41" s="270"/>
      <c r="C41" s="270"/>
      <c r="D41" s="270"/>
      <c r="E41" s="270"/>
      <c r="F41" s="271"/>
      <c r="G41" s="80"/>
      <c r="H41" s="111"/>
      <c r="I41" s="78" t="str">
        <f>IF(W35="","",W35)</f>
        <v/>
      </c>
      <c r="J41" s="79" t="str">
        <f>IF(I41="","","-")</f>
        <v/>
      </c>
      <c r="K41" s="82" t="str">
        <f>IF(U35="","",U35)</f>
        <v/>
      </c>
      <c r="L41" s="81"/>
      <c r="M41" s="80"/>
      <c r="N41" s="111"/>
      <c r="O41" s="78" t="str">
        <f>IF(W38="","",W38)</f>
        <v/>
      </c>
      <c r="P41" s="79" t="str">
        <f>IF(O41="","","-")</f>
        <v/>
      </c>
      <c r="Q41" s="82" t="str">
        <f>IF(U38="","",U38)</f>
        <v/>
      </c>
      <c r="R41" s="81"/>
      <c r="S41" s="277"/>
      <c r="T41" s="278"/>
      <c r="U41" s="278"/>
      <c r="V41" s="278"/>
      <c r="W41" s="278"/>
      <c r="X41" s="278"/>
      <c r="Y41" s="186"/>
      <c r="Z41" s="189"/>
      <c r="AA41" s="281"/>
      <c r="AB41" s="281"/>
      <c r="AC41" s="163"/>
      <c r="AD41" s="164"/>
      <c r="AE41" s="192"/>
      <c r="AF41" s="192"/>
      <c r="AG41" s="163"/>
      <c r="AH41" s="164"/>
      <c r="AI41" s="265"/>
    </row>
    <row r="42" spans="1:42" s="63" customFormat="1" ht="15" customHeight="1">
      <c r="A42" s="113"/>
      <c r="B42" s="113"/>
      <c r="C42" s="258" t="s">
        <v>197</v>
      </c>
      <c r="D42" s="258"/>
      <c r="E42" s="259" t="str">
        <f>IF(AI33=1,A34,IF(AI36=1,A37,IF(AI39=1,A40)))</f>
        <v>Ａｍｂｉｔｉｏｕｓ・Ｇ</v>
      </c>
      <c r="F42" s="259"/>
      <c r="G42" s="260"/>
      <c r="H42" s="260"/>
      <c r="I42" s="260"/>
      <c r="J42" s="260"/>
      <c r="K42" s="261" t="s">
        <v>198</v>
      </c>
      <c r="L42" s="261"/>
      <c r="M42" s="260" t="str">
        <f>IF(AI33=2,A34,IF(AI36=2,A37,IF(AI39=2,A40)))</f>
        <v>炎神</v>
      </c>
      <c r="N42" s="260"/>
      <c r="O42" s="260"/>
      <c r="P42" s="260"/>
      <c r="Q42" s="260"/>
      <c r="R42" s="260"/>
      <c r="S42" s="261" t="s">
        <v>199</v>
      </c>
      <c r="T42" s="261"/>
      <c r="U42" s="260" t="str">
        <f>IF(AI33=3,A34,IF(AI36=3,A37,IF(AI39=3,A40)))</f>
        <v>gaggles</v>
      </c>
      <c r="V42" s="260"/>
      <c r="W42" s="260"/>
      <c r="X42" s="260"/>
      <c r="Y42" s="259"/>
      <c r="Z42" s="259"/>
      <c r="AA42" s="116"/>
      <c r="AB42" s="116"/>
      <c r="AC42" s="117"/>
      <c r="AD42" s="117"/>
      <c r="AE42" s="117"/>
      <c r="AF42" s="117"/>
      <c r="AG42" s="117"/>
      <c r="AH42" s="117"/>
      <c r="AI42" s="76"/>
      <c r="AJ42" s="118"/>
      <c r="AK42" s="118"/>
      <c r="AL42" s="93"/>
      <c r="AM42" s="93"/>
      <c r="AN42" s="118"/>
      <c r="AO42" s="118"/>
      <c r="AP42" s="94"/>
    </row>
    <row r="43" spans="1:42" ht="12.75" customHeight="1">
      <c r="A43" s="91"/>
      <c r="B43" s="91"/>
      <c r="C43" s="91"/>
      <c r="D43" s="91"/>
      <c r="E43" s="91"/>
      <c r="F43" s="91"/>
      <c r="G43" s="76"/>
      <c r="H43" s="76"/>
      <c r="I43" s="76"/>
      <c r="J43" s="76"/>
      <c r="K43" s="76"/>
      <c r="L43" s="76"/>
      <c r="M43" s="76"/>
      <c r="N43" s="76"/>
      <c r="O43" s="76"/>
      <c r="P43" s="76"/>
      <c r="Q43" s="76"/>
      <c r="R43" s="76"/>
      <c r="S43" s="76"/>
      <c r="T43" s="76"/>
      <c r="U43" s="76"/>
      <c r="V43" s="76"/>
      <c r="W43" s="76"/>
      <c r="X43" s="76"/>
      <c r="Y43" s="76"/>
      <c r="Z43" s="76"/>
      <c r="AA43" s="76"/>
      <c r="AB43" s="76"/>
      <c r="AC43" s="92"/>
      <c r="AD43" s="92"/>
      <c r="AE43" s="93"/>
      <c r="AF43" s="93"/>
      <c r="AG43" s="92"/>
      <c r="AH43" s="92"/>
      <c r="AI43" s="94"/>
    </row>
    <row r="44" spans="1:42" s="63" customFormat="1" ht="12.75" customHeight="1">
      <c r="J44" s="95">
        <f>A33</f>
        <v>4</v>
      </c>
      <c r="K44" s="263" t="str">
        <f>A34</f>
        <v>gaggles</v>
      </c>
      <c r="L44" s="263"/>
      <c r="M44" s="263"/>
      <c r="N44" s="263"/>
      <c r="O44" s="263"/>
    </row>
    <row r="45" spans="1:42" s="63" customFormat="1" ht="12.75" customHeight="1">
      <c r="P45" s="272" t="s">
        <v>79</v>
      </c>
      <c r="Q45" s="272"/>
      <c r="R45" s="272"/>
      <c r="S45" s="272"/>
      <c r="T45" s="272"/>
      <c r="U45" s="272"/>
      <c r="V45" s="272"/>
      <c r="W45" s="272"/>
      <c r="X45" s="272"/>
      <c r="Y45" s="272"/>
      <c r="Z45" s="272"/>
      <c r="AA45" s="272"/>
      <c r="AB45" s="272"/>
      <c r="AC45" s="272"/>
      <c r="AD45" s="272"/>
      <c r="AE45" s="174" t="s">
        <v>10</v>
      </c>
      <c r="AF45" s="174"/>
      <c r="AG45" s="174"/>
      <c r="AH45" s="174"/>
      <c r="AI45" s="174"/>
    </row>
    <row r="46" spans="1:42" s="63" customFormat="1" ht="12.75" customHeight="1">
      <c r="P46" s="85" t="s">
        <v>17</v>
      </c>
      <c r="Q46" s="84"/>
      <c r="R46" s="84"/>
      <c r="S46" s="84"/>
      <c r="T46" s="146" t="str">
        <f>A34</f>
        <v>gaggles</v>
      </c>
      <c r="U46" s="146"/>
      <c r="V46" s="146"/>
      <c r="W46" s="146"/>
      <c r="X46" s="146"/>
      <c r="Y46" s="84" t="s">
        <v>11</v>
      </c>
      <c r="Z46" s="146" t="str">
        <f>A40</f>
        <v>炎神</v>
      </c>
      <c r="AA46" s="146"/>
      <c r="AB46" s="146"/>
      <c r="AC46" s="146"/>
      <c r="AD46" s="146"/>
      <c r="AE46" s="146" t="str">
        <f>A37</f>
        <v>Ａｍｂｉｔｉｏｕｓ・Ｇ</v>
      </c>
      <c r="AF46" s="146"/>
      <c r="AG46" s="146"/>
      <c r="AH46" s="146"/>
      <c r="AI46" s="146"/>
    </row>
    <row r="47" spans="1:42" s="63" customFormat="1" ht="12.75" customHeight="1">
      <c r="P47" s="85" t="s">
        <v>12</v>
      </c>
      <c r="Q47" s="84"/>
      <c r="R47" s="84"/>
      <c r="S47" s="84"/>
      <c r="T47" s="146" t="str">
        <f>A37</f>
        <v>Ａｍｂｉｔｉｏｕｓ・Ｇ</v>
      </c>
      <c r="U47" s="146"/>
      <c r="V47" s="146"/>
      <c r="W47" s="146"/>
      <c r="X47" s="146"/>
      <c r="Y47" s="84" t="s">
        <v>11</v>
      </c>
      <c r="Z47" s="146" t="str">
        <f>A40</f>
        <v>炎神</v>
      </c>
      <c r="AA47" s="146"/>
      <c r="AB47" s="146"/>
      <c r="AC47" s="146"/>
      <c r="AD47" s="146"/>
      <c r="AE47" s="146" t="str">
        <f>A34</f>
        <v>gaggles</v>
      </c>
      <c r="AF47" s="146"/>
      <c r="AG47" s="146"/>
      <c r="AH47" s="146"/>
      <c r="AI47" s="146"/>
    </row>
    <row r="48" spans="1:42" s="63" customFormat="1" ht="12.75" customHeight="1">
      <c r="P48" s="85" t="s">
        <v>13</v>
      </c>
      <c r="Q48" s="84"/>
      <c r="R48" s="84"/>
      <c r="S48" s="84"/>
      <c r="T48" s="146" t="str">
        <f>A34</f>
        <v>gaggles</v>
      </c>
      <c r="U48" s="146"/>
      <c r="V48" s="146"/>
      <c r="W48" s="146"/>
      <c r="X48" s="146"/>
      <c r="Y48" s="84" t="s">
        <v>11</v>
      </c>
      <c r="Z48" s="146" t="str">
        <f>A37</f>
        <v>Ａｍｂｉｔｉｏｕｓ・Ｇ</v>
      </c>
      <c r="AA48" s="146"/>
      <c r="AB48" s="146"/>
      <c r="AC48" s="146"/>
      <c r="AD48" s="146"/>
      <c r="AE48" s="146" t="str">
        <f>A40</f>
        <v>炎神</v>
      </c>
      <c r="AF48" s="146"/>
      <c r="AG48" s="146"/>
      <c r="AH48" s="146"/>
      <c r="AI48" s="146"/>
    </row>
    <row r="49" spans="1:35" s="63" customFormat="1" ht="12.75" customHeight="1"/>
    <row r="50" spans="1:35" s="63" customFormat="1" ht="12.75" customHeight="1">
      <c r="D50" s="262" t="str">
        <f>A37</f>
        <v>Ａｍｂｉｔｉｏｕｓ・Ｇ</v>
      </c>
      <c r="E50" s="262"/>
      <c r="F50" s="262"/>
      <c r="G50" s="262"/>
      <c r="H50" s="262"/>
      <c r="I50" s="95">
        <f>A36</f>
        <v>5</v>
      </c>
      <c r="N50" s="95">
        <f>A39</f>
        <v>6</v>
      </c>
      <c r="O50" s="263" t="str">
        <f>A40</f>
        <v>炎神</v>
      </c>
      <c r="P50" s="263"/>
      <c r="Q50" s="263"/>
      <c r="R50" s="263"/>
      <c r="S50" s="263"/>
    </row>
    <row r="51" spans="1:35" ht="12.75" customHeight="1"/>
    <row r="52" spans="1:35" s="63" customFormat="1" ht="12.75" customHeight="1" thickBot="1">
      <c r="A52" s="62" t="s">
        <v>73</v>
      </c>
      <c r="D52" s="97"/>
      <c r="E52" s="97"/>
      <c r="F52" s="97"/>
      <c r="G52" s="97"/>
      <c r="H52" s="97"/>
      <c r="I52" s="95"/>
      <c r="N52" s="95"/>
      <c r="O52" s="96"/>
      <c r="P52" s="96"/>
      <c r="Q52" s="96"/>
      <c r="R52" s="96"/>
      <c r="S52" s="96"/>
    </row>
    <row r="53" spans="1:35" ht="12.75" customHeight="1">
      <c r="A53" s="242"/>
      <c r="B53" s="243"/>
      <c r="C53" s="243"/>
      <c r="D53" s="243"/>
      <c r="E53" s="243"/>
      <c r="F53" s="244"/>
      <c r="G53" s="175">
        <f>A56</f>
        <v>7</v>
      </c>
      <c r="H53" s="176"/>
      <c r="I53" s="176"/>
      <c r="J53" s="176"/>
      <c r="K53" s="176"/>
      <c r="L53" s="177"/>
      <c r="M53" s="175">
        <f>A59</f>
        <v>8</v>
      </c>
      <c r="N53" s="176"/>
      <c r="O53" s="176"/>
      <c r="P53" s="176"/>
      <c r="Q53" s="176"/>
      <c r="R53" s="177"/>
      <c r="S53" s="175">
        <f>A62</f>
        <v>9</v>
      </c>
      <c r="T53" s="176"/>
      <c r="U53" s="176"/>
      <c r="V53" s="176"/>
      <c r="W53" s="176"/>
      <c r="X53" s="177"/>
      <c r="Y53" s="249" t="s">
        <v>0</v>
      </c>
      <c r="Z53" s="252" t="s">
        <v>1</v>
      </c>
      <c r="AA53" s="65" t="s">
        <v>2</v>
      </c>
      <c r="AB53" s="65" t="s">
        <v>3</v>
      </c>
      <c r="AC53" s="255" t="s">
        <v>2</v>
      </c>
      <c r="AD53" s="256"/>
      <c r="AE53" s="207" t="s">
        <v>4</v>
      </c>
      <c r="AF53" s="207" t="s">
        <v>5</v>
      </c>
      <c r="AG53" s="210" t="s">
        <v>6</v>
      </c>
      <c r="AH53" s="298"/>
      <c r="AI53" s="216" t="s">
        <v>7</v>
      </c>
    </row>
    <row r="54" spans="1:35" ht="12.75" customHeight="1">
      <c r="A54" s="218" t="s">
        <v>164</v>
      </c>
      <c r="B54" s="219"/>
      <c r="C54" s="219"/>
      <c r="D54" s="219"/>
      <c r="E54" s="219"/>
      <c r="F54" s="220"/>
      <c r="G54" s="304" t="str">
        <f>IF(A57=""," ",A57)</f>
        <v>JUST　DO　IT.</v>
      </c>
      <c r="H54" s="305"/>
      <c r="I54" s="305"/>
      <c r="J54" s="305"/>
      <c r="K54" s="305"/>
      <c r="L54" s="306"/>
      <c r="M54" s="304" t="str">
        <f>IF(A60=""," ",A60)</f>
        <v>チームHIRO</v>
      </c>
      <c r="N54" s="305"/>
      <c r="O54" s="305"/>
      <c r="P54" s="305"/>
      <c r="Q54" s="305"/>
      <c r="R54" s="306"/>
      <c r="S54" s="304" t="str">
        <f>IF(A63=""," ",A63)</f>
        <v>Zebra</v>
      </c>
      <c r="T54" s="305"/>
      <c r="U54" s="305"/>
      <c r="V54" s="305"/>
      <c r="W54" s="305"/>
      <c r="X54" s="306"/>
      <c r="Y54" s="250"/>
      <c r="Z54" s="295"/>
      <c r="AA54" s="66"/>
      <c r="AB54" s="66"/>
      <c r="AC54" s="235" t="s">
        <v>3</v>
      </c>
      <c r="AD54" s="236"/>
      <c r="AE54" s="208"/>
      <c r="AF54" s="208"/>
      <c r="AG54" s="299"/>
      <c r="AH54" s="300"/>
      <c r="AI54" s="217"/>
    </row>
    <row r="55" spans="1:35" ht="12.75" customHeight="1" thickBot="1">
      <c r="A55" s="287"/>
      <c r="B55" s="288"/>
      <c r="C55" s="288"/>
      <c r="D55" s="288"/>
      <c r="E55" s="288"/>
      <c r="F55" s="289"/>
      <c r="G55" s="307"/>
      <c r="H55" s="308"/>
      <c r="I55" s="308"/>
      <c r="J55" s="308"/>
      <c r="K55" s="308"/>
      <c r="L55" s="309"/>
      <c r="M55" s="307"/>
      <c r="N55" s="308"/>
      <c r="O55" s="308"/>
      <c r="P55" s="308"/>
      <c r="Q55" s="308"/>
      <c r="R55" s="309"/>
      <c r="S55" s="307"/>
      <c r="T55" s="308"/>
      <c r="U55" s="308"/>
      <c r="V55" s="308"/>
      <c r="W55" s="308"/>
      <c r="X55" s="309"/>
      <c r="Y55" s="251"/>
      <c r="Z55" s="296"/>
      <c r="AA55" s="90" t="s">
        <v>8</v>
      </c>
      <c r="AB55" s="90" t="s">
        <v>8</v>
      </c>
      <c r="AC55" s="240" t="s">
        <v>9</v>
      </c>
      <c r="AD55" s="241"/>
      <c r="AE55" s="297"/>
      <c r="AF55" s="297"/>
      <c r="AG55" s="301"/>
      <c r="AH55" s="302"/>
      <c r="AI55" s="303"/>
    </row>
    <row r="56" spans="1:35" ht="12.75" customHeight="1" thickBot="1">
      <c r="A56" s="175">
        <v>7</v>
      </c>
      <c r="B56" s="176"/>
      <c r="C56" s="176"/>
      <c r="D56" s="176"/>
      <c r="E56" s="176"/>
      <c r="F56" s="177"/>
      <c r="G56" s="290"/>
      <c r="H56" s="274"/>
      <c r="I56" s="274"/>
      <c r="J56" s="274"/>
      <c r="K56" s="274"/>
      <c r="L56" s="291"/>
      <c r="M56" s="70"/>
      <c r="N56" s="110"/>
      <c r="O56" s="70">
        <v>15</v>
      </c>
      <c r="P56" s="110" t="s">
        <v>196</v>
      </c>
      <c r="Q56" s="71">
        <v>6</v>
      </c>
      <c r="R56" s="71"/>
      <c r="S56" s="70"/>
      <c r="T56" s="110"/>
      <c r="U56" s="70">
        <v>11</v>
      </c>
      <c r="V56" s="110" t="s">
        <v>196</v>
      </c>
      <c r="W56" s="71">
        <v>15</v>
      </c>
      <c r="X56" s="110"/>
      <c r="Y56" s="184">
        <f>COUNTIF(G56:X58,"○")</f>
        <v>1</v>
      </c>
      <c r="Z56" s="187">
        <f>COUNTIF(G56:X58,"●")</f>
        <v>1</v>
      </c>
      <c r="AA56" s="187">
        <f>N57+T57</f>
        <v>2</v>
      </c>
      <c r="AB56" s="187">
        <f>R57+X57</f>
        <v>2</v>
      </c>
      <c r="AC56" s="159">
        <f>IF(AB56=0,"----",AA56/AB56)</f>
        <v>1</v>
      </c>
      <c r="AD56" s="160"/>
      <c r="AE56" s="190">
        <f>SUM(O56:O58,U56:U58)</f>
        <v>55</v>
      </c>
      <c r="AF56" s="190">
        <f>SUM(Q56:Q58,W56:W58)</f>
        <v>43</v>
      </c>
      <c r="AG56" s="159">
        <f>AE56/AF56</f>
        <v>1.2790697674418605</v>
      </c>
      <c r="AH56" s="160"/>
      <c r="AI56" s="282">
        <v>2</v>
      </c>
    </row>
    <row r="57" spans="1:35" ht="12.75" customHeight="1" thickBot="1">
      <c r="A57" s="193" t="s">
        <v>124</v>
      </c>
      <c r="B57" s="194"/>
      <c r="C57" s="194"/>
      <c r="D57" s="194"/>
      <c r="E57" s="194"/>
      <c r="F57" s="195"/>
      <c r="G57" s="292"/>
      <c r="H57" s="276"/>
      <c r="I57" s="276"/>
      <c r="J57" s="276"/>
      <c r="K57" s="276"/>
      <c r="L57" s="286"/>
      <c r="M57" s="73" t="str">
        <f>IF(N57&gt;R57,"○",IF(N57=R57,"△",IF(N57&lt;R57,"●")))</f>
        <v>○</v>
      </c>
      <c r="N57" s="74">
        <v>2</v>
      </c>
      <c r="O57" s="75">
        <v>15</v>
      </c>
      <c r="P57" s="76" t="str">
        <f>IF(O57="","","-")</f>
        <v>-</v>
      </c>
      <c r="Q57" s="77">
        <v>7</v>
      </c>
      <c r="R57" s="77">
        <v>0</v>
      </c>
      <c r="S57" s="73" t="str">
        <f>IF(T57&gt;X57,"○",IF(T57=X57,"△",IF(T57&lt;X57,"●")))</f>
        <v>●</v>
      </c>
      <c r="T57" s="74">
        <v>0</v>
      </c>
      <c r="U57" s="75">
        <v>14</v>
      </c>
      <c r="V57" s="76" t="str">
        <f>IF(U57="","","-")</f>
        <v>-</v>
      </c>
      <c r="W57" s="77">
        <v>15</v>
      </c>
      <c r="X57" s="74">
        <v>2</v>
      </c>
      <c r="Y57" s="185"/>
      <c r="Z57" s="188"/>
      <c r="AA57" s="188"/>
      <c r="AB57" s="188"/>
      <c r="AC57" s="161"/>
      <c r="AD57" s="162"/>
      <c r="AE57" s="191"/>
      <c r="AF57" s="191"/>
      <c r="AG57" s="161"/>
      <c r="AH57" s="162"/>
      <c r="AI57" s="282"/>
    </row>
    <row r="58" spans="1:35" ht="12.75" customHeight="1" thickBot="1">
      <c r="A58" s="283"/>
      <c r="B58" s="284"/>
      <c r="C58" s="284"/>
      <c r="D58" s="284"/>
      <c r="E58" s="284"/>
      <c r="F58" s="285"/>
      <c r="G58" s="293"/>
      <c r="H58" s="278"/>
      <c r="I58" s="278"/>
      <c r="J58" s="278"/>
      <c r="K58" s="278"/>
      <c r="L58" s="294"/>
      <c r="M58" s="80"/>
      <c r="N58" s="111"/>
      <c r="O58" s="80"/>
      <c r="P58" s="79" t="str">
        <f>IF(O58="","","-")</f>
        <v/>
      </c>
      <c r="Q58" s="81"/>
      <c r="R58" s="81"/>
      <c r="S58" s="80"/>
      <c r="T58" s="111"/>
      <c r="U58" s="80"/>
      <c r="V58" s="79" t="str">
        <f>IF(U58="","","-")</f>
        <v/>
      </c>
      <c r="W58" s="81"/>
      <c r="X58" s="111"/>
      <c r="Y58" s="186"/>
      <c r="Z58" s="189"/>
      <c r="AA58" s="189"/>
      <c r="AB58" s="189"/>
      <c r="AC58" s="163"/>
      <c r="AD58" s="164"/>
      <c r="AE58" s="192"/>
      <c r="AF58" s="192"/>
      <c r="AG58" s="163"/>
      <c r="AH58" s="164"/>
      <c r="AI58" s="282"/>
    </row>
    <row r="59" spans="1:35" ht="12.75" customHeight="1" thickBot="1">
      <c r="A59" s="175">
        <v>8</v>
      </c>
      <c r="B59" s="176"/>
      <c r="C59" s="176"/>
      <c r="D59" s="176"/>
      <c r="E59" s="176"/>
      <c r="F59" s="177"/>
      <c r="G59" s="70"/>
      <c r="H59" s="110"/>
      <c r="I59" s="68">
        <f>Q56</f>
        <v>6</v>
      </c>
      <c r="J59" s="69" t="s">
        <v>196</v>
      </c>
      <c r="K59" s="72">
        <f>O56</f>
        <v>15</v>
      </c>
      <c r="L59" s="71"/>
      <c r="M59" s="275"/>
      <c r="N59" s="276"/>
      <c r="O59" s="276"/>
      <c r="P59" s="276"/>
      <c r="Q59" s="276"/>
      <c r="R59" s="286"/>
      <c r="S59" s="70"/>
      <c r="T59" s="110"/>
      <c r="U59" s="70">
        <v>3</v>
      </c>
      <c r="V59" s="110" t="s">
        <v>196</v>
      </c>
      <c r="W59" s="71">
        <v>15</v>
      </c>
      <c r="X59" s="110"/>
      <c r="Y59" s="184">
        <f>COUNTIF(G59:X61,"○")</f>
        <v>0</v>
      </c>
      <c r="Z59" s="187">
        <f>COUNTIF(G59:X61,"●")</f>
        <v>2</v>
      </c>
      <c r="AA59" s="279">
        <f>H60+T60</f>
        <v>0</v>
      </c>
      <c r="AB59" s="279">
        <f>L60+X60</f>
        <v>4</v>
      </c>
      <c r="AC59" s="159">
        <f>IF(AB59=0,"----",AA59/AB59)</f>
        <v>0</v>
      </c>
      <c r="AD59" s="160"/>
      <c r="AE59" s="190">
        <f>SUM(I59:I61,U59:U61)</f>
        <v>30</v>
      </c>
      <c r="AF59" s="190">
        <f>SUM(K59:K61,W59:W61)</f>
        <v>60</v>
      </c>
      <c r="AG59" s="159">
        <f>AE59/AF59</f>
        <v>0.5</v>
      </c>
      <c r="AH59" s="160"/>
      <c r="AI59" s="282">
        <v>3</v>
      </c>
    </row>
    <row r="60" spans="1:35" ht="12.75" customHeight="1" thickBot="1">
      <c r="A60" s="266" t="s">
        <v>168</v>
      </c>
      <c r="B60" s="267"/>
      <c r="C60" s="267"/>
      <c r="D60" s="267"/>
      <c r="E60" s="267"/>
      <c r="F60" s="268"/>
      <c r="G60" s="73" t="str">
        <f>IF(M57="○","●",IF(M57="△","△",IF(M57="●","○",IF(M57="",""))))</f>
        <v>●</v>
      </c>
      <c r="H60" s="76">
        <f>IF(R57="","",R57)</f>
        <v>0</v>
      </c>
      <c r="I60" s="73">
        <f>IF(Q57="","",Q57)</f>
        <v>7</v>
      </c>
      <c r="J60" s="76" t="str">
        <f>IF(I60="","","-")</f>
        <v>-</v>
      </c>
      <c r="K60" s="112">
        <f>IF(O57="","",O57)</f>
        <v>15</v>
      </c>
      <c r="L60" s="112">
        <f>IF(N57="","",N57)</f>
        <v>2</v>
      </c>
      <c r="M60" s="275"/>
      <c r="N60" s="276"/>
      <c r="O60" s="276"/>
      <c r="P60" s="276"/>
      <c r="Q60" s="276"/>
      <c r="R60" s="286"/>
      <c r="S60" s="73" t="str">
        <f>IF(T60&gt;X60,"○",IF(T60=X60,"△",IF(T60&lt;X60,"●")))</f>
        <v>●</v>
      </c>
      <c r="T60" s="74">
        <v>0</v>
      </c>
      <c r="U60" s="75">
        <v>14</v>
      </c>
      <c r="V60" s="76" t="str">
        <f>IF(U60="","","-")</f>
        <v>-</v>
      </c>
      <c r="W60" s="77">
        <v>15</v>
      </c>
      <c r="X60" s="74">
        <v>2</v>
      </c>
      <c r="Y60" s="185"/>
      <c r="Z60" s="188"/>
      <c r="AA60" s="280"/>
      <c r="AB60" s="280"/>
      <c r="AC60" s="161"/>
      <c r="AD60" s="162"/>
      <c r="AE60" s="191"/>
      <c r="AF60" s="191"/>
      <c r="AG60" s="161"/>
      <c r="AH60" s="162"/>
      <c r="AI60" s="282"/>
    </row>
    <row r="61" spans="1:35" ht="12.75" customHeight="1" thickBot="1">
      <c r="A61" s="269"/>
      <c r="B61" s="270"/>
      <c r="C61" s="270"/>
      <c r="D61" s="270"/>
      <c r="E61" s="270"/>
      <c r="F61" s="271"/>
      <c r="G61" s="80"/>
      <c r="H61" s="111"/>
      <c r="I61" s="78" t="str">
        <f>IF(Q58="","",Q58)</f>
        <v/>
      </c>
      <c r="J61" s="79" t="str">
        <f>IF(I61="","","-")</f>
        <v/>
      </c>
      <c r="K61" s="82" t="str">
        <f>IF(O58="","",O58)</f>
        <v/>
      </c>
      <c r="L61" s="81"/>
      <c r="M61" s="275"/>
      <c r="N61" s="276"/>
      <c r="O61" s="276"/>
      <c r="P61" s="276"/>
      <c r="Q61" s="276"/>
      <c r="R61" s="286"/>
      <c r="S61" s="80"/>
      <c r="T61" s="111"/>
      <c r="U61" s="80"/>
      <c r="V61" s="79" t="str">
        <f>IF(U61="","","-")</f>
        <v/>
      </c>
      <c r="W61" s="81"/>
      <c r="X61" s="111"/>
      <c r="Y61" s="186"/>
      <c r="Z61" s="189"/>
      <c r="AA61" s="281"/>
      <c r="AB61" s="281"/>
      <c r="AC61" s="163"/>
      <c r="AD61" s="164"/>
      <c r="AE61" s="192"/>
      <c r="AF61" s="192"/>
      <c r="AG61" s="163"/>
      <c r="AH61" s="164"/>
      <c r="AI61" s="282"/>
    </row>
    <row r="62" spans="1:35" ht="12.75" customHeight="1" thickBot="1">
      <c r="A62" s="175">
        <v>9</v>
      </c>
      <c r="B62" s="176"/>
      <c r="C62" s="176"/>
      <c r="D62" s="176"/>
      <c r="E62" s="176"/>
      <c r="F62" s="177"/>
      <c r="G62" s="70"/>
      <c r="H62" s="110"/>
      <c r="I62" s="68">
        <f>W56</f>
        <v>15</v>
      </c>
      <c r="J62" s="69" t="s">
        <v>196</v>
      </c>
      <c r="K62" s="72">
        <f>U56</f>
        <v>11</v>
      </c>
      <c r="L62" s="71"/>
      <c r="M62" s="70"/>
      <c r="N62" s="110"/>
      <c r="O62" s="68">
        <f>W59</f>
        <v>15</v>
      </c>
      <c r="P62" s="110" t="s">
        <v>196</v>
      </c>
      <c r="Q62" s="72">
        <f>U59</f>
        <v>3</v>
      </c>
      <c r="R62" s="71"/>
      <c r="S62" s="273"/>
      <c r="T62" s="274"/>
      <c r="U62" s="274"/>
      <c r="V62" s="274"/>
      <c r="W62" s="274"/>
      <c r="X62" s="274"/>
      <c r="Y62" s="184">
        <f>COUNTIF(G62:X64,"○")</f>
        <v>2</v>
      </c>
      <c r="Z62" s="187">
        <f>COUNTIF(G62:X64,"●")</f>
        <v>0</v>
      </c>
      <c r="AA62" s="279">
        <f>H63+N63</f>
        <v>4</v>
      </c>
      <c r="AB62" s="279">
        <f>L63+R63</f>
        <v>0</v>
      </c>
      <c r="AC62" s="159" t="str">
        <f>IF(AB62=0,"----",AA62/AB62)</f>
        <v>----</v>
      </c>
      <c r="AD62" s="160"/>
      <c r="AE62" s="190">
        <f>SUM(I62:I64,O62:O64)</f>
        <v>60</v>
      </c>
      <c r="AF62" s="190">
        <f>SUM(K62:K64,Q62:Q64)</f>
        <v>42</v>
      </c>
      <c r="AG62" s="159">
        <f>AE62/AF62</f>
        <v>1.4285714285714286</v>
      </c>
      <c r="AH62" s="160"/>
      <c r="AI62" s="264">
        <v>1</v>
      </c>
    </row>
    <row r="63" spans="1:35" ht="12.75" customHeight="1" thickBot="1">
      <c r="A63" s="266" t="s">
        <v>170</v>
      </c>
      <c r="B63" s="267"/>
      <c r="C63" s="267"/>
      <c r="D63" s="267"/>
      <c r="E63" s="267"/>
      <c r="F63" s="268"/>
      <c r="G63" s="73" t="str">
        <f>IF(S57="○","●",IF(S57="△","△",IF(S57="●","○",IF(S57="",""))))</f>
        <v>○</v>
      </c>
      <c r="H63" s="76">
        <f>IF(X57="","",X57)</f>
        <v>2</v>
      </c>
      <c r="I63" s="73">
        <f>IF(W57="","",W57)</f>
        <v>15</v>
      </c>
      <c r="J63" s="76" t="str">
        <f>IF(I63="","","-")</f>
        <v>-</v>
      </c>
      <c r="K63" s="112">
        <f>IF(U57="","",U57)</f>
        <v>14</v>
      </c>
      <c r="L63" s="112">
        <f>IF(T57="","",T57)</f>
        <v>0</v>
      </c>
      <c r="M63" s="73" t="str">
        <f>IF(S60="○","●",IF(S60="△","△",IF(S60="●","○",IF(S60="",""))))</f>
        <v>○</v>
      </c>
      <c r="N63" s="76">
        <f>IF(X60="","",X60)</f>
        <v>2</v>
      </c>
      <c r="O63" s="73">
        <f>IF(W60="","",W60)</f>
        <v>15</v>
      </c>
      <c r="P63" s="76" t="str">
        <f>IF(O63="","","-")</f>
        <v>-</v>
      </c>
      <c r="Q63" s="112">
        <f>IF(U60="","",U60)</f>
        <v>14</v>
      </c>
      <c r="R63" s="112">
        <f>IF(T60="","",T60)</f>
        <v>0</v>
      </c>
      <c r="S63" s="275"/>
      <c r="T63" s="276"/>
      <c r="U63" s="276"/>
      <c r="V63" s="276"/>
      <c r="W63" s="276"/>
      <c r="X63" s="276"/>
      <c r="Y63" s="185"/>
      <c r="Z63" s="188"/>
      <c r="AA63" s="280"/>
      <c r="AB63" s="280"/>
      <c r="AC63" s="161"/>
      <c r="AD63" s="162"/>
      <c r="AE63" s="191"/>
      <c r="AF63" s="191"/>
      <c r="AG63" s="161"/>
      <c r="AH63" s="162"/>
      <c r="AI63" s="264"/>
    </row>
    <row r="64" spans="1:35" ht="12.75" customHeight="1" thickBot="1">
      <c r="A64" s="269"/>
      <c r="B64" s="270"/>
      <c r="C64" s="270"/>
      <c r="D64" s="270"/>
      <c r="E64" s="270"/>
      <c r="F64" s="271"/>
      <c r="G64" s="80"/>
      <c r="H64" s="111"/>
      <c r="I64" s="78" t="str">
        <f>IF(W58="","",W58)</f>
        <v/>
      </c>
      <c r="J64" s="79" t="str">
        <f>IF(I64="","","-")</f>
        <v/>
      </c>
      <c r="K64" s="82" t="str">
        <f>IF(U58="","",U58)</f>
        <v/>
      </c>
      <c r="L64" s="81"/>
      <c r="M64" s="80"/>
      <c r="N64" s="111"/>
      <c r="O64" s="78" t="str">
        <f>IF(W61="","",W61)</f>
        <v/>
      </c>
      <c r="P64" s="79" t="str">
        <f>IF(O64="","","-")</f>
        <v/>
      </c>
      <c r="Q64" s="82" t="str">
        <f>IF(U61="","",U61)</f>
        <v/>
      </c>
      <c r="R64" s="81"/>
      <c r="S64" s="277"/>
      <c r="T64" s="278"/>
      <c r="U64" s="278"/>
      <c r="V64" s="278"/>
      <c r="W64" s="278"/>
      <c r="X64" s="278"/>
      <c r="Y64" s="186"/>
      <c r="Z64" s="189"/>
      <c r="AA64" s="281"/>
      <c r="AB64" s="281"/>
      <c r="AC64" s="163"/>
      <c r="AD64" s="164"/>
      <c r="AE64" s="192"/>
      <c r="AF64" s="192"/>
      <c r="AG64" s="163"/>
      <c r="AH64" s="164"/>
      <c r="AI64" s="265"/>
    </row>
    <row r="65" spans="1:42" s="63" customFormat="1" ht="15" customHeight="1">
      <c r="A65" s="113"/>
      <c r="B65" s="113"/>
      <c r="C65" s="258" t="s">
        <v>197</v>
      </c>
      <c r="D65" s="258"/>
      <c r="E65" s="259" t="str">
        <f>IF(AI56=1,A57,IF(AI59=1,A60,IF(AI62=1,A63)))</f>
        <v>Zebra</v>
      </c>
      <c r="F65" s="259"/>
      <c r="G65" s="260"/>
      <c r="H65" s="260"/>
      <c r="I65" s="260"/>
      <c r="J65" s="260"/>
      <c r="K65" s="261" t="s">
        <v>198</v>
      </c>
      <c r="L65" s="261"/>
      <c r="M65" s="260" t="str">
        <f>IF(AI56=2,A57,IF(AI59=2,A60,IF(AI62=2,A63)))</f>
        <v>JUST　DO　IT.</v>
      </c>
      <c r="N65" s="260"/>
      <c r="O65" s="260"/>
      <c r="P65" s="260"/>
      <c r="Q65" s="260"/>
      <c r="R65" s="260"/>
      <c r="S65" s="261" t="s">
        <v>199</v>
      </c>
      <c r="T65" s="261"/>
      <c r="U65" s="260" t="str">
        <f>IF(AI56=3,A57,IF(AI59=3,A60,IF(AI62=3,A63)))</f>
        <v>チームHIRO</v>
      </c>
      <c r="V65" s="260"/>
      <c r="W65" s="260"/>
      <c r="X65" s="260"/>
      <c r="Y65" s="259"/>
      <c r="Z65" s="259"/>
      <c r="AA65" s="116"/>
      <c r="AB65" s="116"/>
      <c r="AC65" s="117"/>
      <c r="AD65" s="117"/>
      <c r="AE65" s="117"/>
      <c r="AF65" s="117"/>
      <c r="AG65" s="117"/>
      <c r="AH65" s="117"/>
      <c r="AI65" s="76"/>
      <c r="AJ65" s="118"/>
      <c r="AK65" s="118"/>
      <c r="AL65" s="93"/>
      <c r="AM65" s="93"/>
      <c r="AN65" s="118"/>
      <c r="AO65" s="118"/>
      <c r="AP65" s="94"/>
    </row>
    <row r="66" spans="1:42" ht="12.75" customHeight="1">
      <c r="A66" s="91"/>
      <c r="B66" s="91"/>
      <c r="C66" s="91"/>
      <c r="D66" s="91"/>
      <c r="E66" s="91"/>
      <c r="F66" s="91"/>
      <c r="G66" s="76"/>
      <c r="H66" s="76"/>
      <c r="I66" s="76"/>
      <c r="J66" s="76"/>
      <c r="K66" s="76"/>
      <c r="L66" s="76"/>
      <c r="M66" s="76"/>
      <c r="N66" s="76"/>
      <c r="O66" s="76"/>
      <c r="P66" s="76"/>
      <c r="Q66" s="76"/>
      <c r="R66" s="76"/>
      <c r="S66" s="76"/>
      <c r="T66" s="76"/>
      <c r="U66" s="76"/>
      <c r="V66" s="76"/>
      <c r="W66" s="76"/>
      <c r="X66" s="76"/>
      <c r="Y66" s="76"/>
      <c r="Z66" s="76"/>
      <c r="AA66" s="76"/>
      <c r="AB66" s="76"/>
      <c r="AC66" s="92"/>
      <c r="AD66" s="92"/>
      <c r="AE66" s="93"/>
      <c r="AF66" s="93"/>
      <c r="AG66" s="92"/>
      <c r="AH66" s="92"/>
      <c r="AI66" s="94"/>
    </row>
    <row r="67" spans="1:42" s="63" customFormat="1" ht="12.75" customHeight="1">
      <c r="J67" s="95">
        <f>A56</f>
        <v>7</v>
      </c>
      <c r="K67" s="263" t="str">
        <f>A57</f>
        <v>JUST　DO　IT.</v>
      </c>
      <c r="L67" s="263"/>
      <c r="M67" s="263"/>
      <c r="N67" s="263"/>
      <c r="O67" s="263"/>
    </row>
    <row r="68" spans="1:42" s="63" customFormat="1" ht="12.75" customHeight="1">
      <c r="P68" s="272" t="s">
        <v>55</v>
      </c>
      <c r="Q68" s="272"/>
      <c r="R68" s="272"/>
      <c r="S68" s="272"/>
      <c r="T68" s="272"/>
      <c r="U68" s="272"/>
      <c r="V68" s="272"/>
      <c r="W68" s="272"/>
      <c r="X68" s="272"/>
      <c r="Y68" s="272"/>
      <c r="Z68" s="272"/>
      <c r="AA68" s="272"/>
      <c r="AB68" s="272"/>
      <c r="AC68" s="272"/>
      <c r="AD68" s="272"/>
      <c r="AE68" s="174" t="s">
        <v>10</v>
      </c>
      <c r="AF68" s="174"/>
      <c r="AG68" s="174"/>
      <c r="AH68" s="174"/>
      <c r="AI68" s="174"/>
    </row>
    <row r="69" spans="1:42" s="63" customFormat="1" ht="12.75" customHeight="1">
      <c r="P69" s="85" t="s">
        <v>17</v>
      </c>
      <c r="Q69" s="84"/>
      <c r="R69" s="84"/>
      <c r="S69" s="84"/>
      <c r="T69" s="146" t="str">
        <f>A57</f>
        <v>JUST　DO　IT.</v>
      </c>
      <c r="U69" s="146"/>
      <c r="V69" s="146"/>
      <c r="W69" s="146"/>
      <c r="X69" s="146"/>
      <c r="Y69" s="84" t="s">
        <v>11</v>
      </c>
      <c r="Z69" s="146" t="str">
        <f>A63</f>
        <v>Zebra</v>
      </c>
      <c r="AA69" s="146"/>
      <c r="AB69" s="146"/>
      <c r="AC69" s="146"/>
      <c r="AD69" s="146"/>
      <c r="AE69" s="146" t="str">
        <f>A60</f>
        <v>チームHIRO</v>
      </c>
      <c r="AF69" s="146"/>
      <c r="AG69" s="146"/>
      <c r="AH69" s="146"/>
      <c r="AI69" s="146"/>
    </row>
    <row r="70" spans="1:42" s="63" customFormat="1" ht="12.75" customHeight="1">
      <c r="P70" s="85" t="s">
        <v>12</v>
      </c>
      <c r="Q70" s="84"/>
      <c r="R70" s="84"/>
      <c r="S70" s="84"/>
      <c r="T70" s="146" t="str">
        <f>A60</f>
        <v>チームHIRO</v>
      </c>
      <c r="U70" s="146"/>
      <c r="V70" s="146"/>
      <c r="W70" s="146"/>
      <c r="X70" s="146"/>
      <c r="Y70" s="84" t="s">
        <v>11</v>
      </c>
      <c r="Z70" s="146" t="str">
        <f>A63</f>
        <v>Zebra</v>
      </c>
      <c r="AA70" s="146"/>
      <c r="AB70" s="146"/>
      <c r="AC70" s="146"/>
      <c r="AD70" s="146"/>
      <c r="AE70" s="146" t="str">
        <f>A57</f>
        <v>JUST　DO　IT.</v>
      </c>
      <c r="AF70" s="146"/>
      <c r="AG70" s="146"/>
      <c r="AH70" s="146"/>
      <c r="AI70" s="146"/>
    </row>
    <row r="71" spans="1:42" s="63" customFormat="1" ht="12.75" customHeight="1">
      <c r="P71" s="85" t="s">
        <v>13</v>
      </c>
      <c r="Q71" s="84"/>
      <c r="R71" s="84"/>
      <c r="S71" s="84"/>
      <c r="T71" s="146" t="str">
        <f>A57</f>
        <v>JUST　DO　IT.</v>
      </c>
      <c r="U71" s="146"/>
      <c r="V71" s="146"/>
      <c r="W71" s="146"/>
      <c r="X71" s="146"/>
      <c r="Y71" s="84" t="s">
        <v>11</v>
      </c>
      <c r="Z71" s="146" t="str">
        <f>A60</f>
        <v>チームHIRO</v>
      </c>
      <c r="AA71" s="146"/>
      <c r="AB71" s="146"/>
      <c r="AC71" s="146"/>
      <c r="AD71" s="146"/>
      <c r="AE71" s="146" t="str">
        <f>A63</f>
        <v>Zebra</v>
      </c>
      <c r="AF71" s="146"/>
      <c r="AG71" s="146"/>
      <c r="AH71" s="146"/>
      <c r="AI71" s="146"/>
    </row>
    <row r="72" spans="1:42" s="63" customFormat="1" ht="12.75" customHeight="1"/>
    <row r="73" spans="1:42" s="63" customFormat="1" ht="12.75" customHeight="1">
      <c r="D73" s="262" t="str">
        <f>A60</f>
        <v>チームHIRO</v>
      </c>
      <c r="E73" s="262"/>
      <c r="F73" s="262"/>
      <c r="G73" s="262"/>
      <c r="H73" s="262"/>
      <c r="I73" s="95">
        <f>A59</f>
        <v>8</v>
      </c>
      <c r="N73" s="95">
        <f>A62</f>
        <v>9</v>
      </c>
      <c r="O73" s="263" t="str">
        <f>A63</f>
        <v>Zebra</v>
      </c>
      <c r="P73" s="263"/>
      <c r="Q73" s="263"/>
      <c r="R73" s="263"/>
      <c r="S73" s="263"/>
    </row>
    <row r="75" spans="1:42" ht="25.5">
      <c r="A75" s="257" t="s">
        <v>140</v>
      </c>
      <c r="B75" s="257"/>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row>
    <row r="76" spans="1:42" ht="25.5">
      <c r="A76" s="257" t="s">
        <v>37</v>
      </c>
      <c r="B76" s="257"/>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row>
    <row r="77" spans="1:42">
      <c r="R77" s="60"/>
      <c r="S77" s="60"/>
    </row>
    <row r="78" spans="1:42" ht="24">
      <c r="A78" s="310" t="s">
        <v>161</v>
      </c>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row>
    <row r="79" spans="1:42" ht="13.5" customHeight="1">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1:42" ht="12.75" customHeight="1" thickBot="1">
      <c r="A80" s="62" t="s">
        <v>77</v>
      </c>
      <c r="B80" s="63"/>
      <c r="C80" s="63"/>
      <c r="D80" s="63"/>
      <c r="E80" s="63"/>
      <c r="F80" s="63"/>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row>
    <row r="81" spans="1:42" ht="12.75" customHeight="1">
      <c r="A81" s="242"/>
      <c r="B81" s="243"/>
      <c r="C81" s="243"/>
      <c r="D81" s="243"/>
      <c r="E81" s="243"/>
      <c r="F81" s="244"/>
      <c r="G81" s="175">
        <f>A84</f>
        <v>1</v>
      </c>
      <c r="H81" s="176"/>
      <c r="I81" s="176"/>
      <c r="J81" s="176"/>
      <c r="K81" s="176"/>
      <c r="L81" s="177"/>
      <c r="M81" s="175">
        <f>A87</f>
        <v>2</v>
      </c>
      <c r="N81" s="176"/>
      <c r="O81" s="176"/>
      <c r="P81" s="176"/>
      <c r="Q81" s="176"/>
      <c r="R81" s="177"/>
      <c r="S81" s="175">
        <f>A90</f>
        <v>3</v>
      </c>
      <c r="T81" s="176"/>
      <c r="U81" s="176"/>
      <c r="V81" s="176"/>
      <c r="W81" s="176"/>
      <c r="X81" s="177"/>
      <c r="Y81" s="249" t="s">
        <v>0</v>
      </c>
      <c r="Z81" s="252" t="s">
        <v>1</v>
      </c>
      <c r="AA81" s="65" t="s">
        <v>2</v>
      </c>
      <c r="AB81" s="65" t="s">
        <v>3</v>
      </c>
      <c r="AC81" s="255" t="s">
        <v>2</v>
      </c>
      <c r="AD81" s="256"/>
      <c r="AE81" s="207" t="s">
        <v>4</v>
      </c>
      <c r="AF81" s="207" t="s">
        <v>5</v>
      </c>
      <c r="AG81" s="210" t="s">
        <v>6</v>
      </c>
      <c r="AH81" s="298"/>
      <c r="AI81" s="216" t="s">
        <v>7</v>
      </c>
    </row>
    <row r="82" spans="1:42" ht="12.75" customHeight="1">
      <c r="A82" s="218" t="s">
        <v>156</v>
      </c>
      <c r="B82" s="219"/>
      <c r="C82" s="219"/>
      <c r="D82" s="219"/>
      <c r="E82" s="219"/>
      <c r="F82" s="220"/>
      <c r="G82" s="304" t="str">
        <f>IF(A85=""," ",A85)</f>
        <v>ｎｅｘｕｓ</v>
      </c>
      <c r="H82" s="305"/>
      <c r="I82" s="305"/>
      <c r="J82" s="305"/>
      <c r="K82" s="305"/>
      <c r="L82" s="306"/>
      <c r="M82" s="311" t="str">
        <f>IF(A88=""," ",A88)</f>
        <v>炎神</v>
      </c>
      <c r="N82" s="312"/>
      <c r="O82" s="312"/>
      <c r="P82" s="312"/>
      <c r="Q82" s="312"/>
      <c r="R82" s="313"/>
      <c r="S82" s="304" t="str">
        <f>IF(A91=""," ",A91)</f>
        <v>チームHIRO</v>
      </c>
      <c r="T82" s="305"/>
      <c r="U82" s="305"/>
      <c r="V82" s="305"/>
      <c r="W82" s="305"/>
      <c r="X82" s="306"/>
      <c r="Y82" s="250"/>
      <c r="Z82" s="295"/>
      <c r="AA82" s="66"/>
      <c r="AB82" s="66"/>
      <c r="AC82" s="235" t="s">
        <v>3</v>
      </c>
      <c r="AD82" s="236"/>
      <c r="AE82" s="208"/>
      <c r="AF82" s="208"/>
      <c r="AG82" s="299"/>
      <c r="AH82" s="300"/>
      <c r="AI82" s="217"/>
    </row>
    <row r="83" spans="1:42" ht="12.75" customHeight="1" thickBot="1">
      <c r="A83" s="237"/>
      <c r="B83" s="238"/>
      <c r="C83" s="238"/>
      <c r="D83" s="238"/>
      <c r="E83" s="238"/>
      <c r="F83" s="239"/>
      <c r="G83" s="307"/>
      <c r="H83" s="308"/>
      <c r="I83" s="308"/>
      <c r="J83" s="308"/>
      <c r="K83" s="308"/>
      <c r="L83" s="309"/>
      <c r="M83" s="237"/>
      <c r="N83" s="238"/>
      <c r="O83" s="238"/>
      <c r="P83" s="238"/>
      <c r="Q83" s="238"/>
      <c r="R83" s="239"/>
      <c r="S83" s="307"/>
      <c r="T83" s="308"/>
      <c r="U83" s="308"/>
      <c r="V83" s="308"/>
      <c r="W83" s="308"/>
      <c r="X83" s="309"/>
      <c r="Y83" s="251"/>
      <c r="Z83" s="296"/>
      <c r="AA83" s="90" t="s">
        <v>8</v>
      </c>
      <c r="AB83" s="90" t="s">
        <v>8</v>
      </c>
      <c r="AC83" s="240" t="s">
        <v>9</v>
      </c>
      <c r="AD83" s="241"/>
      <c r="AE83" s="297"/>
      <c r="AF83" s="297"/>
      <c r="AG83" s="301"/>
      <c r="AH83" s="302"/>
      <c r="AI83" s="303"/>
    </row>
    <row r="84" spans="1:42" ht="12.75" customHeight="1" thickBot="1">
      <c r="A84" s="175">
        <v>1</v>
      </c>
      <c r="B84" s="176"/>
      <c r="C84" s="176"/>
      <c r="D84" s="176"/>
      <c r="E84" s="176"/>
      <c r="F84" s="177"/>
      <c r="G84" s="290"/>
      <c r="H84" s="274"/>
      <c r="I84" s="274"/>
      <c r="J84" s="274"/>
      <c r="K84" s="274"/>
      <c r="L84" s="291"/>
      <c r="M84" s="70"/>
      <c r="N84" s="110"/>
      <c r="O84" s="70">
        <v>15</v>
      </c>
      <c r="P84" s="110" t="s">
        <v>196</v>
      </c>
      <c r="Q84" s="71">
        <v>10</v>
      </c>
      <c r="R84" s="71"/>
      <c r="S84" s="70"/>
      <c r="T84" s="110"/>
      <c r="U84" s="70">
        <v>15</v>
      </c>
      <c r="V84" s="110" t="s">
        <v>196</v>
      </c>
      <c r="W84" s="71">
        <v>4</v>
      </c>
      <c r="X84" s="110"/>
      <c r="Y84" s="184">
        <f>COUNTIF(G84:X86,"○")</f>
        <v>2</v>
      </c>
      <c r="Z84" s="187">
        <f>COUNTIF(G84:X86,"●")</f>
        <v>0</v>
      </c>
      <c r="AA84" s="187">
        <f>N85+T85</f>
        <v>4</v>
      </c>
      <c r="AB84" s="187">
        <f>R85+X85</f>
        <v>0</v>
      </c>
      <c r="AC84" s="159" t="str">
        <f>IF(AB84=0,"----",AA84/AB84)</f>
        <v>----</v>
      </c>
      <c r="AD84" s="160"/>
      <c r="AE84" s="190">
        <f>SUM(O84:O86,U84:U86)</f>
        <v>60</v>
      </c>
      <c r="AF84" s="190">
        <f>SUM(Q84:Q86,W84:W86)</f>
        <v>31</v>
      </c>
      <c r="AG84" s="159">
        <f>AE84/AF84</f>
        <v>1.935483870967742</v>
      </c>
      <c r="AH84" s="160"/>
      <c r="AI84" s="282">
        <v>1</v>
      </c>
    </row>
    <row r="85" spans="1:42" ht="12.75" customHeight="1" thickBot="1">
      <c r="A85" s="193" t="str">
        <f>E19</f>
        <v>ｎｅｘｕｓ</v>
      </c>
      <c r="B85" s="194"/>
      <c r="C85" s="194"/>
      <c r="D85" s="194"/>
      <c r="E85" s="194"/>
      <c r="F85" s="195"/>
      <c r="G85" s="292"/>
      <c r="H85" s="276"/>
      <c r="I85" s="276"/>
      <c r="J85" s="276"/>
      <c r="K85" s="276"/>
      <c r="L85" s="286"/>
      <c r="M85" s="73" t="str">
        <f>IF(N85&gt;R85,"○",IF(N85=R85,"△",IF(N85&lt;R85,"●")))</f>
        <v>○</v>
      </c>
      <c r="N85" s="74">
        <v>2</v>
      </c>
      <c r="O85" s="75">
        <v>15</v>
      </c>
      <c r="P85" s="76" t="str">
        <f>IF(O85="","","-")</f>
        <v>-</v>
      </c>
      <c r="Q85" s="77">
        <v>11</v>
      </c>
      <c r="R85" s="77">
        <v>0</v>
      </c>
      <c r="S85" s="73" t="str">
        <f>IF(T85&gt;X85,"○",IF(T85=X85,"△",IF(T85&lt;X85,"●")))</f>
        <v>○</v>
      </c>
      <c r="T85" s="74">
        <v>2</v>
      </c>
      <c r="U85" s="75">
        <v>15</v>
      </c>
      <c r="V85" s="76" t="str">
        <f>IF(U85="","","-")</f>
        <v>-</v>
      </c>
      <c r="W85" s="77">
        <v>6</v>
      </c>
      <c r="X85" s="74">
        <v>0</v>
      </c>
      <c r="Y85" s="185"/>
      <c r="Z85" s="188"/>
      <c r="AA85" s="188"/>
      <c r="AB85" s="188"/>
      <c r="AC85" s="161"/>
      <c r="AD85" s="162"/>
      <c r="AE85" s="191"/>
      <c r="AF85" s="191"/>
      <c r="AG85" s="161"/>
      <c r="AH85" s="162"/>
      <c r="AI85" s="282"/>
    </row>
    <row r="86" spans="1:42" ht="12.75" customHeight="1" thickBot="1">
      <c r="A86" s="283"/>
      <c r="B86" s="284"/>
      <c r="C86" s="284"/>
      <c r="D86" s="284"/>
      <c r="E86" s="284"/>
      <c r="F86" s="285"/>
      <c r="G86" s="293"/>
      <c r="H86" s="278"/>
      <c r="I86" s="278"/>
      <c r="J86" s="278"/>
      <c r="K86" s="278"/>
      <c r="L86" s="294"/>
      <c r="M86" s="80"/>
      <c r="N86" s="111"/>
      <c r="O86" s="80"/>
      <c r="P86" s="79" t="str">
        <f>IF(O86="","","-")</f>
        <v/>
      </c>
      <c r="Q86" s="81"/>
      <c r="R86" s="81"/>
      <c r="S86" s="80"/>
      <c r="T86" s="111"/>
      <c r="U86" s="80"/>
      <c r="V86" s="79" t="str">
        <f>IF(U86="","","-")</f>
        <v/>
      </c>
      <c r="W86" s="81"/>
      <c r="X86" s="111"/>
      <c r="Y86" s="186"/>
      <c r="Z86" s="189"/>
      <c r="AA86" s="189"/>
      <c r="AB86" s="189"/>
      <c r="AC86" s="163"/>
      <c r="AD86" s="164"/>
      <c r="AE86" s="192"/>
      <c r="AF86" s="192"/>
      <c r="AG86" s="163"/>
      <c r="AH86" s="164"/>
      <c r="AI86" s="282"/>
    </row>
    <row r="87" spans="1:42" ht="12.75" customHeight="1" thickBot="1">
      <c r="A87" s="175">
        <v>2</v>
      </c>
      <c r="B87" s="176"/>
      <c r="C87" s="176"/>
      <c r="D87" s="176"/>
      <c r="E87" s="176"/>
      <c r="F87" s="177"/>
      <c r="G87" s="70"/>
      <c r="H87" s="110"/>
      <c r="I87" s="68">
        <f>Q84</f>
        <v>10</v>
      </c>
      <c r="J87" s="69" t="s">
        <v>196</v>
      </c>
      <c r="K87" s="72">
        <f>O84</f>
        <v>15</v>
      </c>
      <c r="L87" s="71"/>
      <c r="M87" s="275"/>
      <c r="N87" s="276"/>
      <c r="O87" s="276"/>
      <c r="P87" s="276"/>
      <c r="Q87" s="276"/>
      <c r="R87" s="286"/>
      <c r="S87" s="70"/>
      <c r="T87" s="110"/>
      <c r="U87" s="70">
        <v>14</v>
      </c>
      <c r="V87" s="110" t="s">
        <v>196</v>
      </c>
      <c r="W87" s="71">
        <v>15</v>
      </c>
      <c r="X87" s="110"/>
      <c r="Y87" s="184">
        <f>COUNTIF(G87:X89,"○")</f>
        <v>0</v>
      </c>
      <c r="Z87" s="187">
        <f>COUNTIF(G87:X89,"●")</f>
        <v>2</v>
      </c>
      <c r="AA87" s="279">
        <f>H88+T88</f>
        <v>0</v>
      </c>
      <c r="AB87" s="279">
        <f>L88+X88</f>
        <v>4</v>
      </c>
      <c r="AC87" s="159">
        <f>IF(AB87=0,"----",AA87/AB87)</f>
        <v>0</v>
      </c>
      <c r="AD87" s="160"/>
      <c r="AE87" s="190">
        <f>SUM(I87:I89,U87:U89)</f>
        <v>42</v>
      </c>
      <c r="AF87" s="190">
        <f>SUM(K87:K89,W87:W89)</f>
        <v>60</v>
      </c>
      <c r="AG87" s="159">
        <f>AE87/AF87</f>
        <v>0.7</v>
      </c>
      <c r="AH87" s="160"/>
      <c r="AI87" s="282">
        <v>3</v>
      </c>
    </row>
    <row r="88" spans="1:42" ht="12.75" customHeight="1" thickBot="1">
      <c r="A88" s="266" t="str">
        <f>M42</f>
        <v>炎神</v>
      </c>
      <c r="B88" s="267"/>
      <c r="C88" s="267"/>
      <c r="D88" s="267"/>
      <c r="E88" s="267"/>
      <c r="F88" s="268"/>
      <c r="G88" s="73" t="str">
        <f>IF(M85="○","●",IF(M85="△","△",IF(M85="●","○",IF(M85="",""))))</f>
        <v>●</v>
      </c>
      <c r="H88" s="76">
        <f>IF(R85="","",R85)</f>
        <v>0</v>
      </c>
      <c r="I88" s="73">
        <f>IF(Q85="","",Q85)</f>
        <v>11</v>
      </c>
      <c r="J88" s="76" t="str">
        <f>IF(I88="","","-")</f>
        <v>-</v>
      </c>
      <c r="K88" s="112">
        <f>IF(O85="","",O85)</f>
        <v>15</v>
      </c>
      <c r="L88" s="112">
        <f>IF(N85="","",N85)</f>
        <v>2</v>
      </c>
      <c r="M88" s="275"/>
      <c r="N88" s="276"/>
      <c r="O88" s="276"/>
      <c r="P88" s="276"/>
      <c r="Q88" s="276"/>
      <c r="R88" s="286"/>
      <c r="S88" s="73" t="str">
        <f>IF(T88&gt;X88,"○",IF(T88=X88,"△",IF(T88&lt;X88,"●")))</f>
        <v>●</v>
      </c>
      <c r="T88" s="74">
        <v>0</v>
      </c>
      <c r="U88" s="75">
        <v>7</v>
      </c>
      <c r="V88" s="76" t="str">
        <f>IF(U88="","","-")</f>
        <v>-</v>
      </c>
      <c r="W88" s="77">
        <v>15</v>
      </c>
      <c r="X88" s="74">
        <v>2</v>
      </c>
      <c r="Y88" s="185"/>
      <c r="Z88" s="188"/>
      <c r="AA88" s="280"/>
      <c r="AB88" s="280"/>
      <c r="AC88" s="161"/>
      <c r="AD88" s="162"/>
      <c r="AE88" s="191"/>
      <c r="AF88" s="191"/>
      <c r="AG88" s="161"/>
      <c r="AH88" s="162"/>
      <c r="AI88" s="282"/>
    </row>
    <row r="89" spans="1:42" ht="12.75" customHeight="1" thickBot="1">
      <c r="A89" s="269"/>
      <c r="B89" s="270"/>
      <c r="C89" s="270"/>
      <c r="D89" s="270"/>
      <c r="E89" s="270"/>
      <c r="F89" s="271"/>
      <c r="G89" s="80"/>
      <c r="H89" s="111"/>
      <c r="I89" s="78" t="str">
        <f>IF(Q86="","",Q86)</f>
        <v/>
      </c>
      <c r="J89" s="79" t="str">
        <f>IF(I89="","","-")</f>
        <v/>
      </c>
      <c r="K89" s="82" t="str">
        <f>IF(O86="","",O86)</f>
        <v/>
      </c>
      <c r="L89" s="81"/>
      <c r="M89" s="275"/>
      <c r="N89" s="276"/>
      <c r="O89" s="276"/>
      <c r="P89" s="276"/>
      <c r="Q89" s="276"/>
      <c r="R89" s="286"/>
      <c r="S89" s="80"/>
      <c r="T89" s="111"/>
      <c r="U89" s="80"/>
      <c r="V89" s="79" t="str">
        <f>IF(U89="","","-")</f>
        <v/>
      </c>
      <c r="W89" s="81"/>
      <c r="X89" s="111"/>
      <c r="Y89" s="186"/>
      <c r="Z89" s="189"/>
      <c r="AA89" s="281"/>
      <c r="AB89" s="281"/>
      <c r="AC89" s="163"/>
      <c r="AD89" s="164"/>
      <c r="AE89" s="192"/>
      <c r="AF89" s="192"/>
      <c r="AG89" s="163"/>
      <c r="AH89" s="164"/>
      <c r="AI89" s="282"/>
    </row>
    <row r="90" spans="1:42" ht="12.75" customHeight="1" thickBot="1">
      <c r="A90" s="175">
        <v>3</v>
      </c>
      <c r="B90" s="176"/>
      <c r="C90" s="176"/>
      <c r="D90" s="176"/>
      <c r="E90" s="176"/>
      <c r="F90" s="177"/>
      <c r="G90" s="70"/>
      <c r="H90" s="110"/>
      <c r="I90" s="68">
        <f>W84</f>
        <v>4</v>
      </c>
      <c r="J90" s="69" t="s">
        <v>196</v>
      </c>
      <c r="K90" s="72">
        <f>U84</f>
        <v>15</v>
      </c>
      <c r="L90" s="71"/>
      <c r="M90" s="70"/>
      <c r="N90" s="110"/>
      <c r="O90" s="68">
        <f>W87</f>
        <v>15</v>
      </c>
      <c r="P90" s="110" t="s">
        <v>196</v>
      </c>
      <c r="Q90" s="72">
        <f>U87</f>
        <v>14</v>
      </c>
      <c r="R90" s="71"/>
      <c r="S90" s="273"/>
      <c r="T90" s="274"/>
      <c r="U90" s="274"/>
      <c r="V90" s="274"/>
      <c r="W90" s="274"/>
      <c r="X90" s="274"/>
      <c r="Y90" s="184">
        <f>COUNTIF(G90:X92,"○")</f>
        <v>1</v>
      </c>
      <c r="Z90" s="187">
        <f>COUNTIF(G90:X92,"●")</f>
        <v>1</v>
      </c>
      <c r="AA90" s="279">
        <f>H91+N91</f>
        <v>2</v>
      </c>
      <c r="AB90" s="279">
        <f>L91+R91</f>
        <v>2</v>
      </c>
      <c r="AC90" s="159">
        <f>IF(AB90=0,"----",AA90/AB90)</f>
        <v>1</v>
      </c>
      <c r="AD90" s="160"/>
      <c r="AE90" s="190">
        <f>SUM(I90:I92,O90:O92)</f>
        <v>40</v>
      </c>
      <c r="AF90" s="190">
        <f>SUM(K90:K92,Q90:Q92)</f>
        <v>51</v>
      </c>
      <c r="AG90" s="159">
        <f>AE90/AF90</f>
        <v>0.78431372549019607</v>
      </c>
      <c r="AH90" s="160"/>
      <c r="AI90" s="264">
        <v>2</v>
      </c>
    </row>
    <row r="91" spans="1:42" ht="12.75" customHeight="1" thickBot="1">
      <c r="A91" s="266" t="str">
        <f>U65</f>
        <v>チームHIRO</v>
      </c>
      <c r="B91" s="267"/>
      <c r="C91" s="267"/>
      <c r="D91" s="267"/>
      <c r="E91" s="267"/>
      <c r="F91" s="268"/>
      <c r="G91" s="73" t="str">
        <f>IF(S85="○","●",IF(S85="△","△",IF(S85="●","○",IF(S85="",""))))</f>
        <v>●</v>
      </c>
      <c r="H91" s="76">
        <f>IF(X85="","",X85)</f>
        <v>0</v>
      </c>
      <c r="I91" s="73">
        <f>IF(W85="","",W85)</f>
        <v>6</v>
      </c>
      <c r="J91" s="76" t="str">
        <f>IF(I91="","","-")</f>
        <v>-</v>
      </c>
      <c r="K91" s="112">
        <f>IF(U85="","",U85)</f>
        <v>15</v>
      </c>
      <c r="L91" s="112">
        <f>IF(T85="","",T85)</f>
        <v>2</v>
      </c>
      <c r="M91" s="73" t="str">
        <f>IF(S88="○","●",IF(S88="△","△",IF(S88="●","○",IF(S88="",""))))</f>
        <v>○</v>
      </c>
      <c r="N91" s="76">
        <f>IF(X88="","",X88)</f>
        <v>2</v>
      </c>
      <c r="O91" s="73">
        <f>IF(W88="","",W88)</f>
        <v>15</v>
      </c>
      <c r="P91" s="76" t="str">
        <f>IF(O91="","","-")</f>
        <v>-</v>
      </c>
      <c r="Q91" s="112">
        <f>IF(U88="","",U88)</f>
        <v>7</v>
      </c>
      <c r="R91" s="112">
        <f>IF(T88="","",T88)</f>
        <v>0</v>
      </c>
      <c r="S91" s="275"/>
      <c r="T91" s="276"/>
      <c r="U91" s="276"/>
      <c r="V91" s="276"/>
      <c r="W91" s="276"/>
      <c r="X91" s="276"/>
      <c r="Y91" s="185"/>
      <c r="Z91" s="188"/>
      <c r="AA91" s="280"/>
      <c r="AB91" s="280"/>
      <c r="AC91" s="161"/>
      <c r="AD91" s="162"/>
      <c r="AE91" s="191"/>
      <c r="AF91" s="191"/>
      <c r="AG91" s="161"/>
      <c r="AH91" s="162"/>
      <c r="AI91" s="264"/>
    </row>
    <row r="92" spans="1:42" ht="12.75" customHeight="1" thickBot="1">
      <c r="A92" s="269"/>
      <c r="B92" s="270"/>
      <c r="C92" s="270"/>
      <c r="D92" s="270"/>
      <c r="E92" s="270"/>
      <c r="F92" s="271"/>
      <c r="G92" s="80"/>
      <c r="H92" s="111"/>
      <c r="I92" s="78" t="str">
        <f>IF(W86="","",W86)</f>
        <v/>
      </c>
      <c r="J92" s="79" t="str">
        <f>IF(I92="","","-")</f>
        <v/>
      </c>
      <c r="K92" s="82" t="str">
        <f>IF(U86="","",U86)</f>
        <v/>
      </c>
      <c r="L92" s="81"/>
      <c r="M92" s="80"/>
      <c r="N92" s="111"/>
      <c r="O92" s="78" t="str">
        <f>IF(W89="","",W89)</f>
        <v/>
      </c>
      <c r="P92" s="79" t="str">
        <f>IF(O92="","","-")</f>
        <v/>
      </c>
      <c r="Q92" s="82" t="str">
        <f>IF(U89="","",U89)</f>
        <v/>
      </c>
      <c r="R92" s="81"/>
      <c r="S92" s="277"/>
      <c r="T92" s="278"/>
      <c r="U92" s="278"/>
      <c r="V92" s="278"/>
      <c r="W92" s="278"/>
      <c r="X92" s="278"/>
      <c r="Y92" s="186"/>
      <c r="Z92" s="189"/>
      <c r="AA92" s="281"/>
      <c r="AB92" s="281"/>
      <c r="AC92" s="163"/>
      <c r="AD92" s="164"/>
      <c r="AE92" s="192"/>
      <c r="AF92" s="192"/>
      <c r="AG92" s="163"/>
      <c r="AH92" s="164"/>
      <c r="AI92" s="265"/>
    </row>
    <row r="93" spans="1:42" s="63" customFormat="1" ht="15" customHeight="1">
      <c r="A93" s="113"/>
      <c r="B93" s="113"/>
      <c r="C93" s="258" t="s">
        <v>197</v>
      </c>
      <c r="D93" s="258"/>
      <c r="E93" s="259" t="str">
        <f>IF(AI84=1,A85,IF(AI87=1,A88,IF(AI90=1,A91)))</f>
        <v>ｎｅｘｕｓ</v>
      </c>
      <c r="F93" s="259"/>
      <c r="G93" s="260"/>
      <c r="H93" s="260"/>
      <c r="I93" s="260"/>
      <c r="J93" s="260"/>
      <c r="K93" s="261" t="s">
        <v>198</v>
      </c>
      <c r="L93" s="261"/>
      <c r="M93" s="260" t="str">
        <f>IF(AI84=2,A85,IF(AI87=2,A88,IF(AI90=2,A91)))</f>
        <v>チームHIRO</v>
      </c>
      <c r="N93" s="260"/>
      <c r="O93" s="260"/>
      <c r="P93" s="260"/>
      <c r="Q93" s="260"/>
      <c r="R93" s="260"/>
      <c r="S93" s="261" t="s">
        <v>199</v>
      </c>
      <c r="T93" s="261"/>
      <c r="U93" s="260" t="str">
        <f>IF(AI84=3,A85,IF(AI87=3,A88,IF(AI90=3,A91)))</f>
        <v>炎神</v>
      </c>
      <c r="V93" s="260"/>
      <c r="W93" s="260"/>
      <c r="X93" s="260"/>
      <c r="Y93" s="259"/>
      <c r="Z93" s="259"/>
      <c r="AA93" s="116"/>
      <c r="AB93" s="116"/>
      <c r="AC93" s="117"/>
      <c r="AD93" s="117"/>
      <c r="AE93" s="117"/>
      <c r="AF93" s="117"/>
      <c r="AG93" s="117"/>
      <c r="AH93" s="117"/>
      <c r="AI93" s="76"/>
      <c r="AJ93" s="118"/>
      <c r="AK93" s="118"/>
      <c r="AL93" s="93"/>
      <c r="AM93" s="93"/>
      <c r="AN93" s="118"/>
      <c r="AO93" s="118"/>
      <c r="AP93" s="94"/>
    </row>
    <row r="94" spans="1:42" ht="12.75" customHeight="1">
      <c r="A94" s="91"/>
      <c r="B94" s="91"/>
      <c r="C94" s="91"/>
      <c r="D94" s="91"/>
      <c r="E94" s="91"/>
      <c r="F94" s="91"/>
      <c r="G94" s="76"/>
      <c r="H94" s="76"/>
      <c r="I94" s="76"/>
      <c r="J94" s="76"/>
      <c r="K94" s="76"/>
      <c r="L94" s="76"/>
      <c r="M94" s="76"/>
      <c r="N94" s="76"/>
      <c r="O94" s="76"/>
      <c r="P94" s="76"/>
      <c r="Q94" s="76"/>
      <c r="R94" s="76"/>
      <c r="S94" s="76"/>
      <c r="T94" s="76"/>
      <c r="U94" s="76"/>
      <c r="V94" s="76"/>
      <c r="W94" s="76"/>
      <c r="X94" s="76"/>
      <c r="Y94" s="76"/>
      <c r="Z94" s="76"/>
      <c r="AA94" s="76"/>
      <c r="AB94" s="76"/>
      <c r="AC94" s="92"/>
      <c r="AD94" s="92"/>
      <c r="AE94" s="93"/>
      <c r="AF94" s="93"/>
      <c r="AG94" s="92"/>
      <c r="AH94" s="92"/>
      <c r="AI94" s="94"/>
    </row>
    <row r="95" spans="1:42" ht="12.75" customHeight="1">
      <c r="A95" s="63"/>
      <c r="B95" s="63"/>
      <c r="C95" s="63"/>
      <c r="D95" s="63"/>
      <c r="E95" s="63"/>
      <c r="F95" s="63"/>
      <c r="G95" s="63"/>
      <c r="H95" s="63"/>
      <c r="I95" s="63"/>
      <c r="J95" s="95">
        <f>A84</f>
        <v>1</v>
      </c>
      <c r="K95" s="263" t="str">
        <f>A85</f>
        <v>ｎｅｘｕｓ</v>
      </c>
      <c r="L95" s="263"/>
      <c r="M95" s="263"/>
      <c r="N95" s="263"/>
      <c r="O95" s="263"/>
      <c r="P95" s="63"/>
      <c r="Q95" s="63"/>
      <c r="R95" s="63"/>
      <c r="S95" s="63"/>
      <c r="T95" s="63"/>
      <c r="U95" s="63"/>
      <c r="V95" s="63"/>
      <c r="W95" s="63"/>
      <c r="X95" s="63"/>
      <c r="Y95" s="63"/>
      <c r="Z95" s="63"/>
      <c r="AA95" s="63"/>
      <c r="AB95" s="63"/>
      <c r="AC95" s="63"/>
      <c r="AD95" s="63"/>
      <c r="AE95" s="63"/>
      <c r="AF95" s="63"/>
      <c r="AG95" s="63"/>
      <c r="AH95" s="63"/>
      <c r="AI95" s="63"/>
    </row>
    <row r="96" spans="1:42" ht="12.75" customHeight="1">
      <c r="A96" s="63"/>
      <c r="B96" s="63"/>
      <c r="C96" s="63"/>
      <c r="D96" s="63"/>
      <c r="E96" s="63"/>
      <c r="F96" s="63"/>
      <c r="G96" s="63"/>
      <c r="H96" s="63"/>
      <c r="I96" s="63"/>
      <c r="J96" s="63"/>
      <c r="K96" s="63"/>
      <c r="L96" s="63"/>
      <c r="M96" s="63"/>
      <c r="N96" s="63"/>
      <c r="O96" s="63"/>
      <c r="P96" s="272" t="s">
        <v>81</v>
      </c>
      <c r="Q96" s="272"/>
      <c r="R96" s="272"/>
      <c r="S96" s="272"/>
      <c r="T96" s="272"/>
      <c r="U96" s="272"/>
      <c r="V96" s="272"/>
      <c r="W96" s="272"/>
      <c r="X96" s="272"/>
      <c r="Y96" s="272"/>
      <c r="Z96" s="272"/>
      <c r="AA96" s="272"/>
      <c r="AB96" s="272"/>
      <c r="AC96" s="272"/>
      <c r="AD96" s="272"/>
      <c r="AE96" s="174" t="s">
        <v>10</v>
      </c>
      <c r="AF96" s="174"/>
      <c r="AG96" s="174"/>
      <c r="AH96" s="174"/>
      <c r="AI96" s="174"/>
    </row>
    <row r="97" spans="1:35" ht="12.75" customHeight="1">
      <c r="A97" s="63"/>
      <c r="B97" s="63"/>
      <c r="C97" s="63"/>
      <c r="D97" s="63"/>
      <c r="E97" s="63"/>
      <c r="F97" s="63"/>
      <c r="G97" s="63"/>
      <c r="H97" s="63"/>
      <c r="I97" s="63"/>
      <c r="J97" s="63"/>
      <c r="K97" s="63"/>
      <c r="L97" s="63"/>
      <c r="M97" s="63"/>
      <c r="N97" s="63"/>
      <c r="O97" s="63"/>
      <c r="P97" s="85" t="s">
        <v>185</v>
      </c>
      <c r="Q97" s="84"/>
      <c r="R97" s="84"/>
      <c r="S97" s="84"/>
      <c r="T97" s="146" t="str">
        <f>A85</f>
        <v>ｎｅｘｕｓ</v>
      </c>
      <c r="U97" s="146"/>
      <c r="V97" s="146"/>
      <c r="W97" s="146"/>
      <c r="X97" s="146"/>
      <c r="Y97" s="84" t="s">
        <v>11</v>
      </c>
      <c r="Z97" s="146" t="str">
        <f>A91</f>
        <v>チームHIRO</v>
      </c>
      <c r="AA97" s="146"/>
      <c r="AB97" s="146"/>
      <c r="AC97" s="146"/>
      <c r="AD97" s="146"/>
      <c r="AE97" s="146" t="str">
        <f>A88</f>
        <v>炎神</v>
      </c>
      <c r="AF97" s="146"/>
      <c r="AG97" s="146"/>
      <c r="AH97" s="146"/>
      <c r="AI97" s="146"/>
    </row>
    <row r="98" spans="1:35" ht="12.75" customHeight="1">
      <c r="A98" s="63"/>
      <c r="B98" s="63"/>
      <c r="C98" s="63"/>
      <c r="D98" s="63"/>
      <c r="E98" s="63"/>
      <c r="F98" s="63"/>
      <c r="G98" s="63"/>
      <c r="H98" s="63"/>
      <c r="I98" s="63"/>
      <c r="J98" s="63"/>
      <c r="K98" s="63"/>
      <c r="L98" s="63"/>
      <c r="M98" s="63"/>
      <c r="N98" s="63"/>
      <c r="O98" s="63"/>
      <c r="P98" s="85" t="s">
        <v>15</v>
      </c>
      <c r="Q98" s="84"/>
      <c r="R98" s="84"/>
      <c r="S98" s="84"/>
      <c r="T98" s="146" t="str">
        <f>A88</f>
        <v>炎神</v>
      </c>
      <c r="U98" s="146"/>
      <c r="V98" s="146"/>
      <c r="W98" s="146"/>
      <c r="X98" s="146"/>
      <c r="Y98" s="84" t="s">
        <v>11</v>
      </c>
      <c r="Z98" s="146" t="str">
        <f>A91</f>
        <v>チームHIRO</v>
      </c>
      <c r="AA98" s="146"/>
      <c r="AB98" s="146"/>
      <c r="AC98" s="146"/>
      <c r="AD98" s="146"/>
      <c r="AE98" s="146" t="str">
        <f>A85</f>
        <v>ｎｅｘｕｓ</v>
      </c>
      <c r="AF98" s="146"/>
      <c r="AG98" s="146"/>
      <c r="AH98" s="146"/>
      <c r="AI98" s="146"/>
    </row>
    <row r="99" spans="1:35" ht="12.75" customHeight="1">
      <c r="A99" s="63"/>
      <c r="B99" s="63"/>
      <c r="C99" s="63"/>
      <c r="D99" s="63"/>
      <c r="E99" s="63"/>
      <c r="F99" s="63"/>
      <c r="G99" s="63"/>
      <c r="H99" s="63"/>
      <c r="I99" s="63"/>
      <c r="J99" s="63"/>
      <c r="K99" s="63"/>
      <c r="L99" s="63"/>
      <c r="M99" s="63"/>
      <c r="N99" s="63"/>
      <c r="O99" s="63"/>
      <c r="P99" s="85" t="s">
        <v>16</v>
      </c>
      <c r="Q99" s="84"/>
      <c r="R99" s="84"/>
      <c r="S99" s="84"/>
      <c r="T99" s="146" t="str">
        <f>A85</f>
        <v>ｎｅｘｕｓ</v>
      </c>
      <c r="U99" s="146"/>
      <c r="V99" s="146"/>
      <c r="W99" s="146"/>
      <c r="X99" s="146"/>
      <c r="Y99" s="84" t="s">
        <v>11</v>
      </c>
      <c r="Z99" s="146" t="str">
        <f>A88</f>
        <v>炎神</v>
      </c>
      <c r="AA99" s="146"/>
      <c r="AB99" s="146"/>
      <c r="AC99" s="146"/>
      <c r="AD99" s="146"/>
      <c r="AE99" s="146" t="str">
        <f>A91</f>
        <v>チームHIRO</v>
      </c>
      <c r="AF99" s="146"/>
      <c r="AG99" s="146"/>
      <c r="AH99" s="146"/>
      <c r="AI99" s="146"/>
    </row>
    <row r="100" spans="1:35" ht="12.75" customHeight="1">
      <c r="A100" s="63"/>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row>
    <row r="101" spans="1:35" ht="12.75" customHeight="1">
      <c r="A101" s="63"/>
      <c r="B101" s="63"/>
      <c r="C101" s="63"/>
      <c r="D101" s="262" t="str">
        <f>A88</f>
        <v>炎神</v>
      </c>
      <c r="E101" s="262"/>
      <c r="F101" s="262"/>
      <c r="G101" s="262"/>
      <c r="H101" s="262"/>
      <c r="I101" s="95">
        <f>A87</f>
        <v>2</v>
      </c>
      <c r="J101" s="63"/>
      <c r="K101" s="63"/>
      <c r="L101" s="63"/>
      <c r="M101" s="63"/>
      <c r="N101" s="95">
        <f>A90</f>
        <v>3</v>
      </c>
      <c r="O101" s="263" t="str">
        <f>A91</f>
        <v>チームHIRO</v>
      </c>
      <c r="P101" s="263"/>
      <c r="Q101" s="263"/>
      <c r="R101" s="263"/>
      <c r="S101" s="263"/>
      <c r="T101" s="63"/>
      <c r="U101" s="63"/>
      <c r="V101" s="63"/>
      <c r="W101" s="63"/>
      <c r="X101" s="63"/>
      <c r="Y101" s="63"/>
      <c r="Z101" s="63"/>
      <c r="AA101" s="63"/>
      <c r="AB101" s="63"/>
      <c r="AC101" s="63"/>
      <c r="AD101" s="63"/>
      <c r="AE101" s="63"/>
      <c r="AF101" s="63"/>
      <c r="AG101" s="63"/>
      <c r="AH101" s="63"/>
      <c r="AI101" s="63"/>
    </row>
    <row r="102" spans="1:35" ht="12.75" customHeight="1">
      <c r="A102" s="63"/>
      <c r="B102" s="63"/>
      <c r="C102" s="63"/>
      <c r="D102" s="97"/>
      <c r="E102" s="97"/>
      <c r="F102" s="97"/>
      <c r="G102" s="97"/>
      <c r="H102" s="97"/>
      <c r="I102" s="95"/>
      <c r="J102" s="63"/>
      <c r="K102" s="63"/>
      <c r="L102" s="63"/>
      <c r="M102" s="63"/>
      <c r="N102" s="95"/>
      <c r="O102" s="96"/>
      <c r="P102" s="96"/>
      <c r="Q102" s="96"/>
      <c r="R102" s="96"/>
      <c r="S102" s="96"/>
      <c r="T102" s="63"/>
      <c r="U102" s="63"/>
      <c r="V102" s="63"/>
      <c r="W102" s="63"/>
      <c r="X102" s="63"/>
      <c r="Y102" s="63"/>
      <c r="Z102" s="63"/>
      <c r="AA102" s="63"/>
      <c r="AB102" s="63"/>
      <c r="AC102" s="63"/>
      <c r="AD102" s="63"/>
      <c r="AE102" s="63"/>
      <c r="AF102" s="63"/>
      <c r="AG102" s="63"/>
      <c r="AH102" s="63"/>
      <c r="AI102" s="63"/>
    </row>
    <row r="103" spans="1:35" ht="12.75" customHeight="1" thickBot="1">
      <c r="A103" s="62" t="s">
        <v>34</v>
      </c>
      <c r="B103" s="63"/>
      <c r="C103" s="63"/>
      <c r="D103" s="97"/>
      <c r="E103" s="97"/>
      <c r="F103" s="97"/>
      <c r="G103" s="97"/>
      <c r="H103" s="97"/>
      <c r="I103" s="95"/>
      <c r="J103" s="63"/>
      <c r="K103" s="63"/>
      <c r="L103" s="63"/>
      <c r="M103" s="63"/>
      <c r="N103" s="95"/>
      <c r="O103" s="96"/>
      <c r="P103" s="96"/>
      <c r="Q103" s="96"/>
      <c r="R103" s="96"/>
      <c r="S103" s="96"/>
      <c r="T103" s="63"/>
      <c r="U103" s="63"/>
      <c r="V103" s="63"/>
      <c r="W103" s="63"/>
      <c r="X103" s="63"/>
      <c r="Y103" s="63"/>
      <c r="Z103" s="63"/>
      <c r="AA103" s="63"/>
      <c r="AB103" s="63"/>
      <c r="AC103" s="63"/>
      <c r="AD103" s="63"/>
      <c r="AE103" s="63"/>
      <c r="AF103" s="63"/>
      <c r="AG103" s="63"/>
      <c r="AH103" s="63"/>
      <c r="AI103" s="63"/>
    </row>
    <row r="104" spans="1:35" ht="12.75" customHeight="1">
      <c r="A104" s="242"/>
      <c r="B104" s="243"/>
      <c r="C104" s="243"/>
      <c r="D104" s="243"/>
      <c r="E104" s="243"/>
      <c r="F104" s="244"/>
      <c r="G104" s="175">
        <f>A107</f>
        <v>4</v>
      </c>
      <c r="H104" s="176"/>
      <c r="I104" s="176"/>
      <c r="J104" s="176"/>
      <c r="K104" s="176"/>
      <c r="L104" s="177"/>
      <c r="M104" s="175">
        <f>A110</f>
        <v>5</v>
      </c>
      <c r="N104" s="176"/>
      <c r="O104" s="176"/>
      <c r="P104" s="176"/>
      <c r="Q104" s="176"/>
      <c r="R104" s="177"/>
      <c r="S104" s="175">
        <f>A113</f>
        <v>6</v>
      </c>
      <c r="T104" s="176"/>
      <c r="U104" s="176"/>
      <c r="V104" s="176"/>
      <c r="W104" s="176"/>
      <c r="X104" s="177"/>
      <c r="Y104" s="249" t="s">
        <v>0</v>
      </c>
      <c r="Z104" s="252" t="s">
        <v>1</v>
      </c>
      <c r="AA104" s="65" t="s">
        <v>2</v>
      </c>
      <c r="AB104" s="65" t="s">
        <v>3</v>
      </c>
      <c r="AC104" s="255" t="s">
        <v>2</v>
      </c>
      <c r="AD104" s="256"/>
      <c r="AE104" s="207" t="s">
        <v>4</v>
      </c>
      <c r="AF104" s="207" t="s">
        <v>5</v>
      </c>
      <c r="AG104" s="210" t="s">
        <v>6</v>
      </c>
      <c r="AH104" s="298"/>
      <c r="AI104" s="216" t="s">
        <v>7</v>
      </c>
    </row>
    <row r="105" spans="1:35" ht="12.75" customHeight="1">
      <c r="A105" s="218" t="s">
        <v>157</v>
      </c>
      <c r="B105" s="219"/>
      <c r="C105" s="219"/>
      <c r="D105" s="219"/>
      <c r="E105" s="219"/>
      <c r="F105" s="220"/>
      <c r="G105" s="304" t="str">
        <f>IF(A108=""," ",A108)</f>
        <v>Ａｍｂｉｔｉｏｕｓ・Ｇ</v>
      </c>
      <c r="H105" s="305"/>
      <c r="I105" s="305"/>
      <c r="J105" s="305"/>
      <c r="K105" s="305"/>
      <c r="L105" s="306"/>
      <c r="M105" s="304" t="str">
        <f>IF(A111=""," ",A111)</f>
        <v>JUST　DO　IT.</v>
      </c>
      <c r="N105" s="305"/>
      <c r="O105" s="305"/>
      <c r="P105" s="305"/>
      <c r="Q105" s="305"/>
      <c r="R105" s="306"/>
      <c r="S105" s="304" t="str">
        <f>IF(A114=""," ",A114)</f>
        <v>町田イースト</v>
      </c>
      <c r="T105" s="305"/>
      <c r="U105" s="305"/>
      <c r="V105" s="305"/>
      <c r="W105" s="305"/>
      <c r="X105" s="306"/>
      <c r="Y105" s="250"/>
      <c r="Z105" s="295"/>
      <c r="AA105" s="66"/>
      <c r="AB105" s="66"/>
      <c r="AC105" s="235" t="s">
        <v>3</v>
      </c>
      <c r="AD105" s="236"/>
      <c r="AE105" s="208"/>
      <c r="AF105" s="208"/>
      <c r="AG105" s="299"/>
      <c r="AH105" s="300"/>
      <c r="AI105" s="217"/>
    </row>
    <row r="106" spans="1:35" ht="12.75" customHeight="1" thickBot="1">
      <c r="A106" s="287"/>
      <c r="B106" s="288"/>
      <c r="C106" s="288"/>
      <c r="D106" s="288"/>
      <c r="E106" s="288"/>
      <c r="F106" s="289"/>
      <c r="G106" s="307"/>
      <c r="H106" s="308"/>
      <c r="I106" s="308"/>
      <c r="J106" s="308"/>
      <c r="K106" s="308"/>
      <c r="L106" s="309"/>
      <c r="M106" s="307"/>
      <c r="N106" s="308"/>
      <c r="O106" s="308"/>
      <c r="P106" s="308"/>
      <c r="Q106" s="308"/>
      <c r="R106" s="309"/>
      <c r="S106" s="307"/>
      <c r="T106" s="308"/>
      <c r="U106" s="308"/>
      <c r="V106" s="308"/>
      <c r="W106" s="308"/>
      <c r="X106" s="309"/>
      <c r="Y106" s="251"/>
      <c r="Z106" s="296"/>
      <c r="AA106" s="90" t="s">
        <v>8</v>
      </c>
      <c r="AB106" s="90" t="s">
        <v>8</v>
      </c>
      <c r="AC106" s="240" t="s">
        <v>9</v>
      </c>
      <c r="AD106" s="241"/>
      <c r="AE106" s="297"/>
      <c r="AF106" s="297"/>
      <c r="AG106" s="301"/>
      <c r="AH106" s="302"/>
      <c r="AI106" s="303"/>
    </row>
    <row r="107" spans="1:35" ht="12.75" customHeight="1" thickBot="1">
      <c r="A107" s="175">
        <v>4</v>
      </c>
      <c r="B107" s="176"/>
      <c r="C107" s="176"/>
      <c r="D107" s="176"/>
      <c r="E107" s="176"/>
      <c r="F107" s="177"/>
      <c r="G107" s="290"/>
      <c r="H107" s="274"/>
      <c r="I107" s="274"/>
      <c r="J107" s="274"/>
      <c r="K107" s="274"/>
      <c r="L107" s="291"/>
      <c r="M107" s="70"/>
      <c r="N107" s="110"/>
      <c r="O107" s="70">
        <v>7</v>
      </c>
      <c r="P107" s="110" t="s">
        <v>196</v>
      </c>
      <c r="Q107" s="71">
        <v>15</v>
      </c>
      <c r="R107" s="71"/>
      <c r="S107" s="70"/>
      <c r="T107" s="110"/>
      <c r="U107" s="70">
        <v>15</v>
      </c>
      <c r="V107" s="110" t="s">
        <v>196</v>
      </c>
      <c r="W107" s="71">
        <v>12</v>
      </c>
      <c r="X107" s="110"/>
      <c r="Y107" s="184">
        <f>COUNTIF(G107:X109,"○")</f>
        <v>1</v>
      </c>
      <c r="Z107" s="187">
        <f>COUNTIF(G107:X109,"●")</f>
        <v>1</v>
      </c>
      <c r="AA107" s="187">
        <f>N108+T108</f>
        <v>2</v>
      </c>
      <c r="AB107" s="187">
        <f>R108+X108</f>
        <v>2</v>
      </c>
      <c r="AC107" s="159">
        <f>IF(AB107=0,"----",AA107/AB107)</f>
        <v>1</v>
      </c>
      <c r="AD107" s="160"/>
      <c r="AE107" s="190">
        <f>SUM(O107:O109,U107:U109)</f>
        <v>45</v>
      </c>
      <c r="AF107" s="190">
        <f>SUM(Q107:Q109,W107:W109)</f>
        <v>56</v>
      </c>
      <c r="AG107" s="159">
        <f>AE107/AF107</f>
        <v>0.8035714285714286</v>
      </c>
      <c r="AH107" s="160"/>
      <c r="AI107" s="282">
        <v>2</v>
      </c>
    </row>
    <row r="108" spans="1:35" ht="12.75" customHeight="1" thickBot="1">
      <c r="A108" s="193" t="str">
        <f>E42</f>
        <v>Ａｍｂｉｔｉｏｕｓ・Ｇ</v>
      </c>
      <c r="B108" s="194"/>
      <c r="C108" s="194"/>
      <c r="D108" s="194"/>
      <c r="E108" s="194"/>
      <c r="F108" s="195"/>
      <c r="G108" s="292"/>
      <c r="H108" s="276"/>
      <c r="I108" s="276"/>
      <c r="J108" s="276"/>
      <c r="K108" s="276"/>
      <c r="L108" s="286"/>
      <c r="M108" s="73" t="str">
        <f>IF(N108&gt;R108,"○",IF(N108=R108,"△",IF(N108&lt;R108,"●")))</f>
        <v>●</v>
      </c>
      <c r="N108" s="74">
        <v>0</v>
      </c>
      <c r="O108" s="75">
        <v>8</v>
      </c>
      <c r="P108" s="76" t="str">
        <f>IF(O108="","","-")</f>
        <v>-</v>
      </c>
      <c r="Q108" s="77">
        <v>15</v>
      </c>
      <c r="R108" s="77">
        <v>2</v>
      </c>
      <c r="S108" s="73" t="str">
        <f>IF(T108&gt;X108,"○",IF(T108=X108,"△",IF(T108&lt;X108,"●")))</f>
        <v>○</v>
      </c>
      <c r="T108" s="74">
        <v>2</v>
      </c>
      <c r="U108" s="75">
        <v>15</v>
      </c>
      <c r="V108" s="76" t="str">
        <f>IF(U108="","","-")</f>
        <v>-</v>
      </c>
      <c r="W108" s="77">
        <v>14</v>
      </c>
      <c r="X108" s="74">
        <v>0</v>
      </c>
      <c r="Y108" s="185"/>
      <c r="Z108" s="188"/>
      <c r="AA108" s="188"/>
      <c r="AB108" s="188"/>
      <c r="AC108" s="161"/>
      <c r="AD108" s="162"/>
      <c r="AE108" s="191"/>
      <c r="AF108" s="191"/>
      <c r="AG108" s="161"/>
      <c r="AH108" s="162"/>
      <c r="AI108" s="282"/>
    </row>
    <row r="109" spans="1:35" ht="12.75" customHeight="1" thickBot="1">
      <c r="A109" s="283"/>
      <c r="B109" s="284"/>
      <c r="C109" s="284"/>
      <c r="D109" s="284"/>
      <c r="E109" s="284"/>
      <c r="F109" s="285"/>
      <c r="G109" s="293"/>
      <c r="H109" s="278"/>
      <c r="I109" s="278"/>
      <c r="J109" s="278"/>
      <c r="K109" s="278"/>
      <c r="L109" s="294"/>
      <c r="M109" s="80"/>
      <c r="N109" s="111"/>
      <c r="O109" s="80"/>
      <c r="P109" s="79" t="str">
        <f>IF(O109="","","-")</f>
        <v/>
      </c>
      <c r="Q109" s="81"/>
      <c r="R109" s="81"/>
      <c r="S109" s="80"/>
      <c r="T109" s="111"/>
      <c r="U109" s="80"/>
      <c r="V109" s="79" t="str">
        <f>IF(U109="","","-")</f>
        <v/>
      </c>
      <c r="W109" s="81"/>
      <c r="X109" s="111"/>
      <c r="Y109" s="186"/>
      <c r="Z109" s="189"/>
      <c r="AA109" s="189"/>
      <c r="AB109" s="189"/>
      <c r="AC109" s="163"/>
      <c r="AD109" s="164"/>
      <c r="AE109" s="192"/>
      <c r="AF109" s="192"/>
      <c r="AG109" s="163"/>
      <c r="AH109" s="164"/>
      <c r="AI109" s="282"/>
    </row>
    <row r="110" spans="1:35" ht="12.75" customHeight="1" thickBot="1">
      <c r="A110" s="175">
        <v>5</v>
      </c>
      <c r="B110" s="176"/>
      <c r="C110" s="176"/>
      <c r="D110" s="176"/>
      <c r="E110" s="176"/>
      <c r="F110" s="177"/>
      <c r="G110" s="70"/>
      <c r="H110" s="110"/>
      <c r="I110" s="68">
        <f>Q107</f>
        <v>15</v>
      </c>
      <c r="J110" s="69" t="s">
        <v>196</v>
      </c>
      <c r="K110" s="72">
        <f>O107</f>
        <v>7</v>
      </c>
      <c r="L110" s="71"/>
      <c r="M110" s="275"/>
      <c r="N110" s="276"/>
      <c r="O110" s="276"/>
      <c r="P110" s="276"/>
      <c r="Q110" s="276"/>
      <c r="R110" s="286"/>
      <c r="S110" s="70"/>
      <c r="T110" s="110"/>
      <c r="U110" s="70">
        <v>13</v>
      </c>
      <c r="V110" s="110" t="s">
        <v>196</v>
      </c>
      <c r="W110" s="71">
        <v>15</v>
      </c>
      <c r="X110" s="110"/>
      <c r="Y110" s="184">
        <f>COUNTIF(G110:X112,"○")</f>
        <v>1</v>
      </c>
      <c r="Z110" s="187">
        <f>COUNTIF(G110:X112,"●")</f>
        <v>0</v>
      </c>
      <c r="AA110" s="279">
        <f>H111+T111</f>
        <v>3</v>
      </c>
      <c r="AB110" s="279">
        <f>L111+X111</f>
        <v>1</v>
      </c>
      <c r="AC110" s="159">
        <f>IF(AB110=0,"----",AA110/AB110)</f>
        <v>3</v>
      </c>
      <c r="AD110" s="160"/>
      <c r="AE110" s="190">
        <f>SUM(I110:I112,U110:U112)</f>
        <v>58</v>
      </c>
      <c r="AF110" s="190">
        <f>SUM(K110:K112,W110:W112)</f>
        <v>39</v>
      </c>
      <c r="AG110" s="159">
        <f>AE110/AF110</f>
        <v>1.4871794871794872</v>
      </c>
      <c r="AH110" s="160"/>
      <c r="AI110" s="282">
        <v>1</v>
      </c>
    </row>
    <row r="111" spans="1:35" ht="12.75" customHeight="1" thickBot="1">
      <c r="A111" s="266" t="str">
        <f>M65</f>
        <v>JUST　DO　IT.</v>
      </c>
      <c r="B111" s="267"/>
      <c r="C111" s="267"/>
      <c r="D111" s="267"/>
      <c r="E111" s="267"/>
      <c r="F111" s="268"/>
      <c r="G111" s="73" t="str">
        <f>IF(M108="○","●",IF(M108="△","△",IF(M108="●","○",IF(M108="",""))))</f>
        <v>○</v>
      </c>
      <c r="H111" s="76">
        <f>IF(R108="","",R108)</f>
        <v>2</v>
      </c>
      <c r="I111" s="73">
        <f>IF(Q108="","",Q108)</f>
        <v>15</v>
      </c>
      <c r="J111" s="76" t="str">
        <f>IF(I111="","","-")</f>
        <v>-</v>
      </c>
      <c r="K111" s="112">
        <f>IF(O108="","",O108)</f>
        <v>8</v>
      </c>
      <c r="L111" s="112">
        <f>IF(N108="","",N108)</f>
        <v>0</v>
      </c>
      <c r="M111" s="275"/>
      <c r="N111" s="276"/>
      <c r="O111" s="276"/>
      <c r="P111" s="276"/>
      <c r="Q111" s="276"/>
      <c r="R111" s="286"/>
      <c r="S111" s="73" t="str">
        <f>IF(T111&gt;X111,"○",IF(T111=X111,"△",IF(T111&lt;X111,"●")))</f>
        <v>△</v>
      </c>
      <c r="T111" s="74">
        <v>1</v>
      </c>
      <c r="U111" s="75">
        <v>15</v>
      </c>
      <c r="V111" s="76" t="str">
        <f>IF(U111="","","-")</f>
        <v>-</v>
      </c>
      <c r="W111" s="77">
        <v>9</v>
      </c>
      <c r="X111" s="74">
        <v>1</v>
      </c>
      <c r="Y111" s="185"/>
      <c r="Z111" s="188"/>
      <c r="AA111" s="280"/>
      <c r="AB111" s="280"/>
      <c r="AC111" s="161"/>
      <c r="AD111" s="162"/>
      <c r="AE111" s="191"/>
      <c r="AF111" s="191"/>
      <c r="AG111" s="161"/>
      <c r="AH111" s="162"/>
      <c r="AI111" s="282"/>
    </row>
    <row r="112" spans="1:35" ht="12.75" customHeight="1" thickBot="1">
      <c r="A112" s="269"/>
      <c r="B112" s="270"/>
      <c r="C112" s="270"/>
      <c r="D112" s="270"/>
      <c r="E112" s="270"/>
      <c r="F112" s="271"/>
      <c r="G112" s="80"/>
      <c r="H112" s="111"/>
      <c r="I112" s="78" t="str">
        <f>IF(Q109="","",Q109)</f>
        <v/>
      </c>
      <c r="J112" s="79" t="str">
        <f>IF(I112="","","-")</f>
        <v/>
      </c>
      <c r="K112" s="82" t="str">
        <f>IF(O109="","",O109)</f>
        <v/>
      </c>
      <c r="L112" s="81"/>
      <c r="M112" s="275"/>
      <c r="N112" s="276"/>
      <c r="O112" s="276"/>
      <c r="P112" s="276"/>
      <c r="Q112" s="276"/>
      <c r="R112" s="286"/>
      <c r="S112" s="80"/>
      <c r="T112" s="111"/>
      <c r="U112" s="80"/>
      <c r="V112" s="79" t="str">
        <f>IF(U112="","","-")</f>
        <v/>
      </c>
      <c r="W112" s="81"/>
      <c r="X112" s="111"/>
      <c r="Y112" s="186"/>
      <c r="Z112" s="189"/>
      <c r="AA112" s="281"/>
      <c r="AB112" s="281"/>
      <c r="AC112" s="163"/>
      <c r="AD112" s="164"/>
      <c r="AE112" s="192"/>
      <c r="AF112" s="192"/>
      <c r="AG112" s="163"/>
      <c r="AH112" s="164"/>
      <c r="AI112" s="282"/>
    </row>
    <row r="113" spans="1:42" ht="12.75" customHeight="1" thickBot="1">
      <c r="A113" s="175">
        <v>6</v>
      </c>
      <c r="B113" s="176"/>
      <c r="C113" s="176"/>
      <c r="D113" s="176"/>
      <c r="E113" s="176"/>
      <c r="F113" s="177"/>
      <c r="G113" s="70"/>
      <c r="H113" s="110"/>
      <c r="I113" s="68">
        <f>W107</f>
        <v>12</v>
      </c>
      <c r="J113" s="69" t="s">
        <v>196</v>
      </c>
      <c r="K113" s="72">
        <f>U107</f>
        <v>15</v>
      </c>
      <c r="L113" s="71"/>
      <c r="M113" s="70"/>
      <c r="N113" s="110"/>
      <c r="O113" s="68">
        <f>W110</f>
        <v>15</v>
      </c>
      <c r="P113" s="110" t="s">
        <v>196</v>
      </c>
      <c r="Q113" s="72">
        <f>U110</f>
        <v>13</v>
      </c>
      <c r="R113" s="71"/>
      <c r="S113" s="273"/>
      <c r="T113" s="274"/>
      <c r="U113" s="274"/>
      <c r="V113" s="274"/>
      <c r="W113" s="274"/>
      <c r="X113" s="274"/>
      <c r="Y113" s="184">
        <f>COUNTIF(G113:X115,"○")</f>
        <v>0</v>
      </c>
      <c r="Z113" s="187">
        <f>COUNTIF(G113:X115,"●")</f>
        <v>1</v>
      </c>
      <c r="AA113" s="279">
        <f>H114+N114</f>
        <v>1</v>
      </c>
      <c r="AB113" s="279">
        <f>L114+R114</f>
        <v>3</v>
      </c>
      <c r="AC113" s="159">
        <f>IF(AB113=0,"----",AA113/AB113)</f>
        <v>0.33333333333333331</v>
      </c>
      <c r="AD113" s="160"/>
      <c r="AE113" s="190">
        <f>SUM(I113:I115,O113:O115)</f>
        <v>50</v>
      </c>
      <c r="AF113" s="190">
        <f>SUM(K113:K115,Q113:Q115)</f>
        <v>58</v>
      </c>
      <c r="AG113" s="159">
        <f>AE113/AF113</f>
        <v>0.86206896551724133</v>
      </c>
      <c r="AH113" s="160"/>
      <c r="AI113" s="264">
        <v>3</v>
      </c>
    </row>
    <row r="114" spans="1:42" ht="12.75" customHeight="1" thickBot="1">
      <c r="A114" s="266" t="str">
        <f>U19</f>
        <v>町田イースト</v>
      </c>
      <c r="B114" s="267"/>
      <c r="C114" s="267"/>
      <c r="D114" s="267"/>
      <c r="E114" s="267"/>
      <c r="F114" s="268"/>
      <c r="G114" s="73" t="str">
        <f>IF(S108="○","●",IF(S108="△","△",IF(S108="●","○",IF(S108="",""))))</f>
        <v>●</v>
      </c>
      <c r="H114" s="76">
        <f>IF(X108="","",X108)</f>
        <v>0</v>
      </c>
      <c r="I114" s="73">
        <f>IF(W108="","",W108)</f>
        <v>14</v>
      </c>
      <c r="J114" s="76" t="str">
        <f>IF(I114="","","-")</f>
        <v>-</v>
      </c>
      <c r="K114" s="112">
        <f>IF(U108="","",U108)</f>
        <v>15</v>
      </c>
      <c r="L114" s="112">
        <f>IF(T108="","",T108)</f>
        <v>2</v>
      </c>
      <c r="M114" s="73" t="str">
        <f>IF(S111="○","●",IF(S111="△","△",IF(S111="●","○",IF(S111="",""))))</f>
        <v>△</v>
      </c>
      <c r="N114" s="76">
        <f>IF(X111="","",X111)</f>
        <v>1</v>
      </c>
      <c r="O114" s="73">
        <f>IF(W111="","",W111)</f>
        <v>9</v>
      </c>
      <c r="P114" s="76" t="str">
        <f>IF(O114="","","-")</f>
        <v>-</v>
      </c>
      <c r="Q114" s="112">
        <f>IF(U111="","",U111)</f>
        <v>15</v>
      </c>
      <c r="R114" s="112">
        <f>IF(T111="","",T111)</f>
        <v>1</v>
      </c>
      <c r="S114" s="275"/>
      <c r="T114" s="276"/>
      <c r="U114" s="276"/>
      <c r="V114" s="276"/>
      <c r="W114" s="276"/>
      <c r="X114" s="276"/>
      <c r="Y114" s="185"/>
      <c r="Z114" s="188"/>
      <c r="AA114" s="280"/>
      <c r="AB114" s="280"/>
      <c r="AC114" s="161"/>
      <c r="AD114" s="162"/>
      <c r="AE114" s="191"/>
      <c r="AF114" s="191"/>
      <c r="AG114" s="161"/>
      <c r="AH114" s="162"/>
      <c r="AI114" s="264"/>
    </row>
    <row r="115" spans="1:42" ht="12.75" customHeight="1" thickBot="1">
      <c r="A115" s="269"/>
      <c r="B115" s="270"/>
      <c r="C115" s="270"/>
      <c r="D115" s="270"/>
      <c r="E115" s="270"/>
      <c r="F115" s="271"/>
      <c r="G115" s="80"/>
      <c r="H115" s="111"/>
      <c r="I115" s="78" t="str">
        <f>IF(W109="","",W109)</f>
        <v/>
      </c>
      <c r="J115" s="79" t="str">
        <f>IF(I115="","","-")</f>
        <v/>
      </c>
      <c r="K115" s="82" t="str">
        <f>IF(U109="","",U109)</f>
        <v/>
      </c>
      <c r="L115" s="81"/>
      <c r="M115" s="80"/>
      <c r="N115" s="111"/>
      <c r="O115" s="78" t="str">
        <f>IF(W112="","",W112)</f>
        <v/>
      </c>
      <c r="P115" s="79" t="str">
        <f>IF(O115="","","-")</f>
        <v/>
      </c>
      <c r="Q115" s="82" t="str">
        <f>IF(U112="","",U112)</f>
        <v/>
      </c>
      <c r="R115" s="81"/>
      <c r="S115" s="277"/>
      <c r="T115" s="278"/>
      <c r="U115" s="278"/>
      <c r="V115" s="278"/>
      <c r="W115" s="278"/>
      <c r="X115" s="278"/>
      <c r="Y115" s="186"/>
      <c r="Z115" s="189"/>
      <c r="AA115" s="281"/>
      <c r="AB115" s="281"/>
      <c r="AC115" s="163"/>
      <c r="AD115" s="164"/>
      <c r="AE115" s="192"/>
      <c r="AF115" s="192"/>
      <c r="AG115" s="163"/>
      <c r="AH115" s="164"/>
      <c r="AI115" s="265"/>
    </row>
    <row r="116" spans="1:42" s="63" customFormat="1" ht="15" customHeight="1">
      <c r="A116" s="113"/>
      <c r="B116" s="113"/>
      <c r="C116" s="258" t="s">
        <v>197</v>
      </c>
      <c r="D116" s="258"/>
      <c r="E116" s="259" t="str">
        <f>IF(AI107=1,A108,IF(AI110=1,A111,IF(AI113=1,A114)))</f>
        <v>JUST　DO　IT.</v>
      </c>
      <c r="F116" s="259"/>
      <c r="G116" s="260"/>
      <c r="H116" s="260"/>
      <c r="I116" s="260"/>
      <c r="J116" s="260"/>
      <c r="K116" s="261" t="s">
        <v>198</v>
      </c>
      <c r="L116" s="261"/>
      <c r="M116" s="260" t="str">
        <f>IF(AI107=2,A108,IF(AI110=2,A111,IF(AI113=2,A114)))</f>
        <v>Ａｍｂｉｔｉｏｕｓ・Ｇ</v>
      </c>
      <c r="N116" s="260"/>
      <c r="O116" s="260"/>
      <c r="P116" s="260"/>
      <c r="Q116" s="260"/>
      <c r="R116" s="260"/>
      <c r="S116" s="261" t="s">
        <v>199</v>
      </c>
      <c r="T116" s="261"/>
      <c r="U116" s="260" t="str">
        <f>IF(AI107=3,A108,IF(AI110=3,A111,IF(AI113=3,A114)))</f>
        <v>町田イースト</v>
      </c>
      <c r="V116" s="260"/>
      <c r="W116" s="260"/>
      <c r="X116" s="260"/>
      <c r="Y116" s="259"/>
      <c r="Z116" s="259"/>
      <c r="AA116" s="116"/>
      <c r="AB116" s="116"/>
      <c r="AC116" s="117"/>
      <c r="AD116" s="117"/>
      <c r="AE116" s="117"/>
      <c r="AF116" s="117"/>
      <c r="AG116" s="117"/>
      <c r="AH116" s="117"/>
      <c r="AI116" s="76"/>
      <c r="AJ116" s="118"/>
      <c r="AK116" s="118"/>
      <c r="AL116" s="93"/>
      <c r="AM116" s="93"/>
      <c r="AN116" s="118"/>
      <c r="AO116" s="118"/>
      <c r="AP116" s="94"/>
    </row>
    <row r="117" spans="1:42" ht="12.75" customHeight="1">
      <c r="A117" s="91"/>
      <c r="B117" s="91"/>
      <c r="C117" s="91"/>
      <c r="D117" s="91"/>
      <c r="E117" s="91"/>
      <c r="F117" s="91"/>
      <c r="G117" s="76"/>
      <c r="H117" s="76"/>
      <c r="I117" s="76"/>
      <c r="J117" s="76"/>
      <c r="K117" s="76"/>
      <c r="L117" s="76"/>
      <c r="M117" s="76"/>
      <c r="N117" s="76"/>
      <c r="O117" s="76"/>
      <c r="P117" s="76"/>
      <c r="Q117" s="76"/>
      <c r="R117" s="76"/>
      <c r="S117" s="76"/>
      <c r="T117" s="76"/>
      <c r="U117" s="76"/>
      <c r="V117" s="76"/>
      <c r="W117" s="76"/>
      <c r="X117" s="76"/>
      <c r="Y117" s="76"/>
      <c r="Z117" s="76"/>
      <c r="AA117" s="76"/>
      <c r="AB117" s="76"/>
      <c r="AC117" s="92"/>
      <c r="AD117" s="92"/>
      <c r="AE117" s="93"/>
      <c r="AF117" s="93"/>
      <c r="AG117" s="92"/>
      <c r="AH117" s="92"/>
      <c r="AI117" s="94"/>
    </row>
    <row r="118" spans="1:42" ht="12.75" customHeight="1">
      <c r="A118" s="63"/>
      <c r="B118" s="63"/>
      <c r="C118" s="63"/>
      <c r="D118" s="63"/>
      <c r="E118" s="63"/>
      <c r="F118" s="63"/>
      <c r="G118" s="63"/>
      <c r="H118" s="63"/>
      <c r="I118" s="63"/>
      <c r="J118" s="95">
        <f>A107</f>
        <v>4</v>
      </c>
      <c r="K118" s="263" t="str">
        <f>A108</f>
        <v>Ａｍｂｉｔｉｏｕｓ・Ｇ</v>
      </c>
      <c r="L118" s="263"/>
      <c r="M118" s="263"/>
      <c r="N118" s="263"/>
      <c r="O118" s="263"/>
      <c r="P118" s="63"/>
      <c r="Q118" s="63"/>
      <c r="R118" s="63"/>
      <c r="S118" s="63"/>
      <c r="T118" s="63"/>
      <c r="U118" s="63"/>
      <c r="V118" s="63"/>
      <c r="W118" s="63"/>
      <c r="X118" s="63"/>
      <c r="Y118" s="63"/>
      <c r="Z118" s="63"/>
      <c r="AA118" s="63"/>
      <c r="AB118" s="63"/>
      <c r="AC118" s="63"/>
      <c r="AD118" s="63"/>
      <c r="AE118" s="63"/>
      <c r="AF118" s="63"/>
      <c r="AG118" s="63"/>
      <c r="AH118" s="63"/>
      <c r="AI118" s="63"/>
    </row>
    <row r="119" spans="1:42" ht="12.75" customHeight="1">
      <c r="A119" s="63"/>
      <c r="B119" s="63"/>
      <c r="C119" s="63"/>
      <c r="D119" s="63"/>
      <c r="E119" s="63"/>
      <c r="F119" s="63"/>
      <c r="G119" s="63"/>
      <c r="H119" s="63"/>
      <c r="I119" s="63"/>
      <c r="J119" s="63"/>
      <c r="K119" s="63"/>
      <c r="L119" s="63"/>
      <c r="M119" s="63"/>
      <c r="N119" s="63"/>
      <c r="O119" s="63"/>
      <c r="P119" s="272" t="s">
        <v>79</v>
      </c>
      <c r="Q119" s="272"/>
      <c r="R119" s="272"/>
      <c r="S119" s="272"/>
      <c r="T119" s="272"/>
      <c r="U119" s="272"/>
      <c r="V119" s="272"/>
      <c r="W119" s="272"/>
      <c r="X119" s="272"/>
      <c r="Y119" s="272"/>
      <c r="Z119" s="272"/>
      <c r="AA119" s="272"/>
      <c r="AB119" s="272"/>
      <c r="AC119" s="272"/>
      <c r="AD119" s="272"/>
      <c r="AE119" s="174" t="s">
        <v>10</v>
      </c>
      <c r="AF119" s="174"/>
      <c r="AG119" s="174"/>
      <c r="AH119" s="174"/>
      <c r="AI119" s="174"/>
    </row>
    <row r="120" spans="1:42" ht="12.75" customHeight="1">
      <c r="A120" s="63"/>
      <c r="B120" s="63"/>
      <c r="C120" s="63"/>
      <c r="D120" s="63"/>
      <c r="E120" s="63"/>
      <c r="F120" s="63"/>
      <c r="G120" s="63"/>
      <c r="H120" s="63"/>
      <c r="I120" s="63"/>
      <c r="J120" s="63"/>
      <c r="K120" s="63"/>
      <c r="L120" s="63"/>
      <c r="M120" s="63"/>
      <c r="N120" s="63"/>
      <c r="O120" s="63"/>
      <c r="P120" s="85" t="s">
        <v>185</v>
      </c>
      <c r="Q120" s="84"/>
      <c r="R120" s="84"/>
      <c r="S120" s="84"/>
      <c r="T120" s="146" t="str">
        <f>A108</f>
        <v>Ａｍｂｉｔｉｏｕｓ・Ｇ</v>
      </c>
      <c r="U120" s="146"/>
      <c r="V120" s="146"/>
      <c r="W120" s="146"/>
      <c r="X120" s="146"/>
      <c r="Y120" s="84" t="s">
        <v>11</v>
      </c>
      <c r="Z120" s="146" t="str">
        <f>A114</f>
        <v>町田イースト</v>
      </c>
      <c r="AA120" s="146"/>
      <c r="AB120" s="146"/>
      <c r="AC120" s="146"/>
      <c r="AD120" s="146"/>
      <c r="AE120" s="146" t="str">
        <f>A111</f>
        <v>JUST　DO　IT.</v>
      </c>
      <c r="AF120" s="146"/>
      <c r="AG120" s="146"/>
      <c r="AH120" s="146"/>
      <c r="AI120" s="146"/>
    </row>
    <row r="121" spans="1:42" ht="12.75" customHeight="1">
      <c r="A121" s="63"/>
      <c r="B121" s="63"/>
      <c r="C121" s="63"/>
      <c r="D121" s="63"/>
      <c r="E121" s="63"/>
      <c r="F121" s="63"/>
      <c r="G121" s="63"/>
      <c r="H121" s="63"/>
      <c r="I121" s="63"/>
      <c r="J121" s="63"/>
      <c r="K121" s="63"/>
      <c r="L121" s="63"/>
      <c r="M121" s="63"/>
      <c r="N121" s="63"/>
      <c r="O121" s="63"/>
      <c r="P121" s="85" t="s">
        <v>15</v>
      </c>
      <c r="Q121" s="84"/>
      <c r="R121" s="84"/>
      <c r="S121" s="84"/>
      <c r="T121" s="146" t="str">
        <f>A111</f>
        <v>JUST　DO　IT.</v>
      </c>
      <c r="U121" s="146"/>
      <c r="V121" s="146"/>
      <c r="W121" s="146"/>
      <c r="X121" s="146"/>
      <c r="Y121" s="84" t="s">
        <v>11</v>
      </c>
      <c r="Z121" s="146" t="str">
        <f>A114</f>
        <v>町田イースト</v>
      </c>
      <c r="AA121" s="146"/>
      <c r="AB121" s="146"/>
      <c r="AC121" s="146"/>
      <c r="AD121" s="146"/>
      <c r="AE121" s="146" t="str">
        <f>A108</f>
        <v>Ａｍｂｉｔｉｏｕｓ・Ｇ</v>
      </c>
      <c r="AF121" s="146"/>
      <c r="AG121" s="146"/>
      <c r="AH121" s="146"/>
      <c r="AI121" s="146"/>
    </row>
    <row r="122" spans="1:42" ht="12.75" customHeight="1">
      <c r="A122" s="63"/>
      <c r="B122" s="63"/>
      <c r="C122" s="63"/>
      <c r="D122" s="63"/>
      <c r="E122" s="63"/>
      <c r="F122" s="63"/>
      <c r="G122" s="63"/>
      <c r="H122" s="63"/>
      <c r="I122" s="63"/>
      <c r="J122" s="63"/>
      <c r="K122" s="63"/>
      <c r="L122" s="63"/>
      <c r="M122" s="63"/>
      <c r="N122" s="63"/>
      <c r="O122" s="63"/>
      <c r="P122" s="85" t="s">
        <v>16</v>
      </c>
      <c r="Q122" s="84"/>
      <c r="R122" s="84"/>
      <c r="S122" s="84"/>
      <c r="T122" s="146" t="str">
        <f>A108</f>
        <v>Ａｍｂｉｔｉｏｕｓ・Ｇ</v>
      </c>
      <c r="U122" s="146"/>
      <c r="V122" s="146"/>
      <c r="W122" s="146"/>
      <c r="X122" s="146"/>
      <c r="Y122" s="84" t="s">
        <v>11</v>
      </c>
      <c r="Z122" s="146" t="str">
        <f>A111</f>
        <v>JUST　DO　IT.</v>
      </c>
      <c r="AA122" s="146"/>
      <c r="AB122" s="146"/>
      <c r="AC122" s="146"/>
      <c r="AD122" s="146"/>
      <c r="AE122" s="146" t="str">
        <f>A114</f>
        <v>町田イースト</v>
      </c>
      <c r="AF122" s="146"/>
      <c r="AG122" s="146"/>
      <c r="AH122" s="146"/>
      <c r="AI122" s="146"/>
    </row>
    <row r="123" spans="1:42" ht="12.75"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row>
    <row r="124" spans="1:42" ht="12.75" customHeight="1">
      <c r="A124" s="63"/>
      <c r="B124" s="63"/>
      <c r="C124" s="63"/>
      <c r="D124" s="262" t="str">
        <f>A111</f>
        <v>JUST　DO　IT.</v>
      </c>
      <c r="E124" s="262"/>
      <c r="F124" s="262"/>
      <c r="G124" s="262"/>
      <c r="H124" s="262"/>
      <c r="I124" s="95">
        <f>A110</f>
        <v>5</v>
      </c>
      <c r="J124" s="63"/>
      <c r="K124" s="63"/>
      <c r="L124" s="63"/>
      <c r="M124" s="63"/>
      <c r="N124" s="95">
        <f>A113</f>
        <v>6</v>
      </c>
      <c r="O124" s="263" t="str">
        <f>A114</f>
        <v>町田イースト</v>
      </c>
      <c r="P124" s="263"/>
      <c r="Q124" s="263"/>
      <c r="R124" s="263"/>
      <c r="S124" s="263"/>
      <c r="T124" s="63"/>
      <c r="U124" s="63"/>
      <c r="V124" s="63"/>
      <c r="W124" s="63"/>
      <c r="X124" s="63"/>
      <c r="Y124" s="63"/>
      <c r="Z124" s="63"/>
      <c r="AA124" s="63"/>
      <c r="AB124" s="63"/>
      <c r="AC124" s="63"/>
      <c r="AD124" s="63"/>
      <c r="AE124" s="63"/>
      <c r="AF124" s="63"/>
      <c r="AG124" s="63"/>
      <c r="AH124" s="63"/>
      <c r="AI124" s="63"/>
    </row>
    <row r="125" spans="1:42" ht="12.75" customHeight="1"/>
    <row r="126" spans="1:42" ht="12.75" customHeight="1" thickBot="1">
      <c r="A126" s="62" t="s">
        <v>73</v>
      </c>
      <c r="B126" s="63"/>
      <c r="C126" s="63"/>
      <c r="D126" s="97"/>
      <c r="E126" s="97"/>
      <c r="F126" s="97"/>
      <c r="G126" s="97"/>
      <c r="H126" s="97"/>
      <c r="I126" s="95"/>
      <c r="J126" s="63"/>
      <c r="K126" s="63"/>
      <c r="L126" s="63"/>
      <c r="M126" s="63"/>
      <c r="N126" s="95"/>
      <c r="O126" s="96"/>
      <c r="P126" s="96"/>
      <c r="Q126" s="96"/>
      <c r="R126" s="96"/>
      <c r="S126" s="96"/>
      <c r="T126" s="63"/>
      <c r="U126" s="63"/>
      <c r="V126" s="63"/>
      <c r="W126" s="63"/>
      <c r="X126" s="63"/>
      <c r="Y126" s="63"/>
      <c r="Z126" s="63"/>
      <c r="AA126" s="63"/>
      <c r="AB126" s="63"/>
      <c r="AC126" s="63"/>
      <c r="AD126" s="63"/>
      <c r="AE126" s="63"/>
      <c r="AF126" s="63"/>
      <c r="AG126" s="63"/>
      <c r="AH126" s="63"/>
      <c r="AI126" s="63"/>
    </row>
    <row r="127" spans="1:42" ht="12.75" customHeight="1">
      <c r="A127" s="242"/>
      <c r="B127" s="243"/>
      <c r="C127" s="243"/>
      <c r="D127" s="243"/>
      <c r="E127" s="243"/>
      <c r="F127" s="244"/>
      <c r="G127" s="175">
        <f>A130</f>
        <v>7</v>
      </c>
      <c r="H127" s="176"/>
      <c r="I127" s="176"/>
      <c r="J127" s="176"/>
      <c r="K127" s="176"/>
      <c r="L127" s="177"/>
      <c r="M127" s="175">
        <f>A133</f>
        <v>8</v>
      </c>
      <c r="N127" s="176"/>
      <c r="O127" s="176"/>
      <c r="P127" s="176"/>
      <c r="Q127" s="176"/>
      <c r="R127" s="177"/>
      <c r="S127" s="175">
        <f>A136</f>
        <v>9</v>
      </c>
      <c r="T127" s="176"/>
      <c r="U127" s="176"/>
      <c r="V127" s="176"/>
      <c r="W127" s="176"/>
      <c r="X127" s="177"/>
      <c r="Y127" s="249" t="s">
        <v>0</v>
      </c>
      <c r="Z127" s="252" t="s">
        <v>1</v>
      </c>
      <c r="AA127" s="65" t="s">
        <v>2</v>
      </c>
      <c r="AB127" s="65" t="s">
        <v>3</v>
      </c>
      <c r="AC127" s="255" t="s">
        <v>2</v>
      </c>
      <c r="AD127" s="256"/>
      <c r="AE127" s="207" t="s">
        <v>4</v>
      </c>
      <c r="AF127" s="207" t="s">
        <v>5</v>
      </c>
      <c r="AG127" s="210" t="s">
        <v>6</v>
      </c>
      <c r="AH127" s="298"/>
      <c r="AI127" s="216" t="s">
        <v>7</v>
      </c>
    </row>
    <row r="128" spans="1:42" ht="12.75" customHeight="1">
      <c r="A128" s="218" t="s">
        <v>158</v>
      </c>
      <c r="B128" s="219"/>
      <c r="C128" s="219"/>
      <c r="D128" s="219"/>
      <c r="E128" s="219"/>
      <c r="F128" s="220"/>
      <c r="G128" s="304" t="str">
        <f>IF(A131=""," ",A131)</f>
        <v>Zebra</v>
      </c>
      <c r="H128" s="305"/>
      <c r="I128" s="305"/>
      <c r="J128" s="305"/>
      <c r="K128" s="305"/>
      <c r="L128" s="306"/>
      <c r="M128" s="304" t="str">
        <f>IF(A134=""," ",A134)</f>
        <v>ｍｉｎｔｏ＋ｇ</v>
      </c>
      <c r="N128" s="305"/>
      <c r="O128" s="305"/>
      <c r="P128" s="305"/>
      <c r="Q128" s="305"/>
      <c r="R128" s="306"/>
      <c r="S128" s="304" t="str">
        <f>IF(A137=""," ",A137)</f>
        <v>gaggles</v>
      </c>
      <c r="T128" s="305"/>
      <c r="U128" s="305"/>
      <c r="V128" s="305"/>
      <c r="W128" s="305"/>
      <c r="X128" s="306"/>
      <c r="Y128" s="250"/>
      <c r="Z128" s="295"/>
      <c r="AA128" s="66"/>
      <c r="AB128" s="66"/>
      <c r="AC128" s="235" t="s">
        <v>3</v>
      </c>
      <c r="AD128" s="236"/>
      <c r="AE128" s="208"/>
      <c r="AF128" s="208"/>
      <c r="AG128" s="299"/>
      <c r="AH128" s="300"/>
      <c r="AI128" s="217"/>
    </row>
    <row r="129" spans="1:42" ht="12.75" customHeight="1" thickBot="1">
      <c r="A129" s="287"/>
      <c r="B129" s="288"/>
      <c r="C129" s="288"/>
      <c r="D129" s="288"/>
      <c r="E129" s="288"/>
      <c r="F129" s="289"/>
      <c r="G129" s="307"/>
      <c r="H129" s="308"/>
      <c r="I129" s="308"/>
      <c r="J129" s="308"/>
      <c r="K129" s="308"/>
      <c r="L129" s="309"/>
      <c r="M129" s="307"/>
      <c r="N129" s="308"/>
      <c r="O129" s="308"/>
      <c r="P129" s="308"/>
      <c r="Q129" s="308"/>
      <c r="R129" s="309"/>
      <c r="S129" s="307"/>
      <c r="T129" s="308"/>
      <c r="U129" s="308"/>
      <c r="V129" s="308"/>
      <c r="W129" s="308"/>
      <c r="X129" s="309"/>
      <c r="Y129" s="251"/>
      <c r="Z129" s="296"/>
      <c r="AA129" s="90" t="s">
        <v>8</v>
      </c>
      <c r="AB129" s="90" t="s">
        <v>8</v>
      </c>
      <c r="AC129" s="240" t="s">
        <v>9</v>
      </c>
      <c r="AD129" s="241"/>
      <c r="AE129" s="297"/>
      <c r="AF129" s="297"/>
      <c r="AG129" s="301"/>
      <c r="AH129" s="302"/>
      <c r="AI129" s="303"/>
    </row>
    <row r="130" spans="1:42" ht="12.75" customHeight="1" thickBot="1">
      <c r="A130" s="175">
        <v>7</v>
      </c>
      <c r="B130" s="176"/>
      <c r="C130" s="176"/>
      <c r="D130" s="176"/>
      <c r="E130" s="176"/>
      <c r="F130" s="177"/>
      <c r="G130" s="290"/>
      <c r="H130" s="274"/>
      <c r="I130" s="274"/>
      <c r="J130" s="274"/>
      <c r="K130" s="274"/>
      <c r="L130" s="291"/>
      <c r="M130" s="70"/>
      <c r="N130" s="110"/>
      <c r="O130" s="70">
        <v>15</v>
      </c>
      <c r="P130" s="110" t="s">
        <v>196</v>
      </c>
      <c r="Q130" s="71">
        <v>10</v>
      </c>
      <c r="R130" s="71"/>
      <c r="S130" s="70"/>
      <c r="T130" s="110"/>
      <c r="U130" s="70">
        <v>8</v>
      </c>
      <c r="V130" s="110" t="s">
        <v>196</v>
      </c>
      <c r="W130" s="71">
        <v>15</v>
      </c>
      <c r="X130" s="110"/>
      <c r="Y130" s="184">
        <f>COUNTIF(G130:X132,"○")</f>
        <v>1</v>
      </c>
      <c r="Z130" s="187">
        <f>COUNTIF(G130:X132,"●")</f>
        <v>0</v>
      </c>
      <c r="AA130" s="187">
        <f>N131+T131</f>
        <v>3</v>
      </c>
      <c r="AB130" s="187">
        <f>R131+X131</f>
        <v>1</v>
      </c>
      <c r="AC130" s="159">
        <f>IF(AB130=0,"----",AA130/AB130)</f>
        <v>3</v>
      </c>
      <c r="AD130" s="160"/>
      <c r="AE130" s="190">
        <f>SUM(O130:O132,U130:U132)</f>
        <v>53</v>
      </c>
      <c r="AF130" s="190">
        <f>SUM(Q130:Q132,W130:W132)</f>
        <v>46</v>
      </c>
      <c r="AG130" s="159">
        <f>AE130/AF130</f>
        <v>1.1521739130434783</v>
      </c>
      <c r="AH130" s="160"/>
      <c r="AI130" s="282">
        <v>1</v>
      </c>
    </row>
    <row r="131" spans="1:42" ht="12.75" customHeight="1" thickBot="1">
      <c r="A131" s="193" t="str">
        <f>E65</f>
        <v>Zebra</v>
      </c>
      <c r="B131" s="194"/>
      <c r="C131" s="194"/>
      <c r="D131" s="194"/>
      <c r="E131" s="194"/>
      <c r="F131" s="195"/>
      <c r="G131" s="292"/>
      <c r="H131" s="276"/>
      <c r="I131" s="276"/>
      <c r="J131" s="276"/>
      <c r="K131" s="276"/>
      <c r="L131" s="286"/>
      <c r="M131" s="73" t="str">
        <f>IF(N131&gt;R131,"○",IF(N131=R131,"△",IF(N131&lt;R131,"●")))</f>
        <v>○</v>
      </c>
      <c r="N131" s="74">
        <v>2</v>
      </c>
      <c r="O131" s="75">
        <v>15</v>
      </c>
      <c r="P131" s="76" t="str">
        <f>IF(O131="","","-")</f>
        <v>-</v>
      </c>
      <c r="Q131" s="77">
        <v>7</v>
      </c>
      <c r="R131" s="77">
        <v>0</v>
      </c>
      <c r="S131" s="73" t="str">
        <f>IF(T131&gt;X131,"○",IF(T131=X131,"△",IF(T131&lt;X131,"●")))</f>
        <v>△</v>
      </c>
      <c r="T131" s="74">
        <v>1</v>
      </c>
      <c r="U131" s="75">
        <v>15</v>
      </c>
      <c r="V131" s="76" t="str">
        <f>IF(U131="","","-")</f>
        <v>-</v>
      </c>
      <c r="W131" s="77">
        <v>14</v>
      </c>
      <c r="X131" s="74">
        <v>1</v>
      </c>
      <c r="Y131" s="185"/>
      <c r="Z131" s="188"/>
      <c r="AA131" s="188"/>
      <c r="AB131" s="188"/>
      <c r="AC131" s="161"/>
      <c r="AD131" s="162"/>
      <c r="AE131" s="191"/>
      <c r="AF131" s="191"/>
      <c r="AG131" s="161"/>
      <c r="AH131" s="162"/>
      <c r="AI131" s="282"/>
    </row>
    <row r="132" spans="1:42" ht="12.75" customHeight="1" thickBot="1">
      <c r="A132" s="283"/>
      <c r="B132" s="284"/>
      <c r="C132" s="284"/>
      <c r="D132" s="284"/>
      <c r="E132" s="284"/>
      <c r="F132" s="285"/>
      <c r="G132" s="293"/>
      <c r="H132" s="278"/>
      <c r="I132" s="278"/>
      <c r="J132" s="278"/>
      <c r="K132" s="278"/>
      <c r="L132" s="294"/>
      <c r="M132" s="80"/>
      <c r="N132" s="111"/>
      <c r="O132" s="80"/>
      <c r="P132" s="79" t="str">
        <f>IF(O132="","","-")</f>
        <v/>
      </c>
      <c r="Q132" s="81"/>
      <c r="R132" s="81"/>
      <c r="S132" s="80"/>
      <c r="T132" s="111"/>
      <c r="U132" s="80"/>
      <c r="V132" s="79" t="str">
        <f>IF(U132="","","-")</f>
        <v/>
      </c>
      <c r="W132" s="81"/>
      <c r="X132" s="111"/>
      <c r="Y132" s="186"/>
      <c r="Z132" s="189"/>
      <c r="AA132" s="189"/>
      <c r="AB132" s="189"/>
      <c r="AC132" s="163"/>
      <c r="AD132" s="164"/>
      <c r="AE132" s="192"/>
      <c r="AF132" s="192"/>
      <c r="AG132" s="163"/>
      <c r="AH132" s="164"/>
      <c r="AI132" s="282"/>
    </row>
    <row r="133" spans="1:42" ht="12.75" customHeight="1" thickBot="1">
      <c r="A133" s="175">
        <v>8</v>
      </c>
      <c r="B133" s="176"/>
      <c r="C133" s="176"/>
      <c r="D133" s="176"/>
      <c r="E133" s="176"/>
      <c r="F133" s="177"/>
      <c r="G133" s="70"/>
      <c r="H133" s="110"/>
      <c r="I133" s="68">
        <f>Q130</f>
        <v>10</v>
      </c>
      <c r="J133" s="69" t="s">
        <v>196</v>
      </c>
      <c r="K133" s="72">
        <f>O130</f>
        <v>15</v>
      </c>
      <c r="L133" s="71"/>
      <c r="M133" s="275"/>
      <c r="N133" s="276"/>
      <c r="O133" s="276"/>
      <c r="P133" s="276"/>
      <c r="Q133" s="276"/>
      <c r="R133" s="286"/>
      <c r="S133" s="70"/>
      <c r="T133" s="110"/>
      <c r="U133" s="70">
        <v>15</v>
      </c>
      <c r="V133" s="110" t="s">
        <v>196</v>
      </c>
      <c r="W133" s="71">
        <v>14</v>
      </c>
      <c r="X133" s="110"/>
      <c r="Y133" s="184">
        <f>COUNTIF(G133:X135,"○")</f>
        <v>0</v>
      </c>
      <c r="Z133" s="187">
        <f>COUNTIF(G133:X135,"●")</f>
        <v>1</v>
      </c>
      <c r="AA133" s="279">
        <f>H134+T134</f>
        <v>1</v>
      </c>
      <c r="AB133" s="279">
        <f>L134+X134</f>
        <v>3</v>
      </c>
      <c r="AC133" s="159">
        <f>IF(AB133=0,"----",AA133/AB133)</f>
        <v>0.33333333333333331</v>
      </c>
      <c r="AD133" s="160"/>
      <c r="AE133" s="190">
        <f>SUM(I133:I135,U133:U135)</f>
        <v>42</v>
      </c>
      <c r="AF133" s="190">
        <f>SUM(K133:K135,W133:W135)</f>
        <v>59</v>
      </c>
      <c r="AG133" s="159">
        <f>AE133/AF133</f>
        <v>0.71186440677966101</v>
      </c>
      <c r="AH133" s="160"/>
      <c r="AI133" s="282">
        <v>3</v>
      </c>
    </row>
    <row r="134" spans="1:42" ht="12.75" customHeight="1" thickBot="1">
      <c r="A134" s="266" t="str">
        <f>M19</f>
        <v>ｍｉｎｔｏ＋ｇ</v>
      </c>
      <c r="B134" s="267"/>
      <c r="C134" s="267"/>
      <c r="D134" s="267"/>
      <c r="E134" s="267"/>
      <c r="F134" s="268"/>
      <c r="G134" s="73" t="str">
        <f>IF(M131="○","●",IF(M131="△","△",IF(M131="●","○",IF(M131="",""))))</f>
        <v>●</v>
      </c>
      <c r="H134" s="76">
        <f>IF(R131="","",R131)</f>
        <v>0</v>
      </c>
      <c r="I134" s="73">
        <f>IF(Q131="","",Q131)</f>
        <v>7</v>
      </c>
      <c r="J134" s="76" t="str">
        <f>IF(I134="","","-")</f>
        <v>-</v>
      </c>
      <c r="K134" s="112">
        <f>IF(O131="","",O131)</f>
        <v>15</v>
      </c>
      <c r="L134" s="112">
        <f>IF(N131="","",N131)</f>
        <v>2</v>
      </c>
      <c r="M134" s="275"/>
      <c r="N134" s="276"/>
      <c r="O134" s="276"/>
      <c r="P134" s="276"/>
      <c r="Q134" s="276"/>
      <c r="R134" s="286"/>
      <c r="S134" s="73" t="str">
        <f>IF(T134&gt;X134,"○",IF(T134=X134,"△",IF(T134&lt;X134,"●")))</f>
        <v>△</v>
      </c>
      <c r="T134" s="74">
        <v>1</v>
      </c>
      <c r="U134" s="75">
        <v>10</v>
      </c>
      <c r="V134" s="76" t="str">
        <f>IF(U134="","","-")</f>
        <v>-</v>
      </c>
      <c r="W134" s="77">
        <v>15</v>
      </c>
      <c r="X134" s="74">
        <v>1</v>
      </c>
      <c r="Y134" s="185"/>
      <c r="Z134" s="188"/>
      <c r="AA134" s="280"/>
      <c r="AB134" s="280"/>
      <c r="AC134" s="161"/>
      <c r="AD134" s="162"/>
      <c r="AE134" s="191"/>
      <c r="AF134" s="191"/>
      <c r="AG134" s="161"/>
      <c r="AH134" s="162"/>
      <c r="AI134" s="282"/>
    </row>
    <row r="135" spans="1:42" ht="12.75" customHeight="1" thickBot="1">
      <c r="A135" s="269"/>
      <c r="B135" s="270"/>
      <c r="C135" s="270"/>
      <c r="D135" s="270"/>
      <c r="E135" s="270"/>
      <c r="F135" s="271"/>
      <c r="G135" s="80"/>
      <c r="H135" s="111"/>
      <c r="I135" s="78" t="str">
        <f>IF(Q132="","",Q132)</f>
        <v/>
      </c>
      <c r="J135" s="79" t="str">
        <f>IF(I135="","","-")</f>
        <v/>
      </c>
      <c r="K135" s="82" t="str">
        <f>IF(O132="","",O132)</f>
        <v/>
      </c>
      <c r="L135" s="81"/>
      <c r="M135" s="275"/>
      <c r="N135" s="276"/>
      <c r="O135" s="276"/>
      <c r="P135" s="276"/>
      <c r="Q135" s="276"/>
      <c r="R135" s="286"/>
      <c r="S135" s="80"/>
      <c r="T135" s="111"/>
      <c r="U135" s="80"/>
      <c r="V135" s="79" t="str">
        <f>IF(U135="","","-")</f>
        <v/>
      </c>
      <c r="W135" s="81"/>
      <c r="X135" s="111"/>
      <c r="Y135" s="186"/>
      <c r="Z135" s="189"/>
      <c r="AA135" s="281"/>
      <c r="AB135" s="281"/>
      <c r="AC135" s="163"/>
      <c r="AD135" s="164"/>
      <c r="AE135" s="192"/>
      <c r="AF135" s="192"/>
      <c r="AG135" s="163"/>
      <c r="AH135" s="164"/>
      <c r="AI135" s="282"/>
    </row>
    <row r="136" spans="1:42" ht="12.75" customHeight="1" thickBot="1">
      <c r="A136" s="175">
        <v>9</v>
      </c>
      <c r="B136" s="176"/>
      <c r="C136" s="176"/>
      <c r="D136" s="176"/>
      <c r="E136" s="176"/>
      <c r="F136" s="177"/>
      <c r="G136" s="70"/>
      <c r="H136" s="110"/>
      <c r="I136" s="68">
        <f>W130</f>
        <v>15</v>
      </c>
      <c r="J136" s="69" t="s">
        <v>196</v>
      </c>
      <c r="K136" s="72">
        <f>U130</f>
        <v>8</v>
      </c>
      <c r="L136" s="71"/>
      <c r="M136" s="70"/>
      <c r="N136" s="110"/>
      <c r="O136" s="68">
        <f>W133</f>
        <v>14</v>
      </c>
      <c r="P136" s="110" t="s">
        <v>196</v>
      </c>
      <c r="Q136" s="72">
        <f>U133</f>
        <v>15</v>
      </c>
      <c r="R136" s="71"/>
      <c r="S136" s="273"/>
      <c r="T136" s="274"/>
      <c r="U136" s="274"/>
      <c r="V136" s="274"/>
      <c r="W136" s="274"/>
      <c r="X136" s="274"/>
      <c r="Y136" s="184">
        <f>COUNTIF(G136:X138,"○")</f>
        <v>0</v>
      </c>
      <c r="Z136" s="187">
        <f>COUNTIF(G136:X138,"●")</f>
        <v>0</v>
      </c>
      <c r="AA136" s="279">
        <f>H137+N137</f>
        <v>2</v>
      </c>
      <c r="AB136" s="279">
        <f>L137+R137</f>
        <v>2</v>
      </c>
      <c r="AC136" s="159">
        <f>IF(AB136=0,"----",AA136/AB136)</f>
        <v>1</v>
      </c>
      <c r="AD136" s="160"/>
      <c r="AE136" s="190">
        <f>SUM(I136:I138,O136:O138)</f>
        <v>58</v>
      </c>
      <c r="AF136" s="190">
        <f>SUM(K136:K138,Q136:Q138)</f>
        <v>48</v>
      </c>
      <c r="AG136" s="159">
        <f>AE136/AF136</f>
        <v>1.2083333333333333</v>
      </c>
      <c r="AH136" s="160"/>
      <c r="AI136" s="264">
        <v>2</v>
      </c>
    </row>
    <row r="137" spans="1:42" ht="12.75" customHeight="1" thickBot="1">
      <c r="A137" s="266" t="str">
        <f>U42</f>
        <v>gaggles</v>
      </c>
      <c r="B137" s="267"/>
      <c r="C137" s="267"/>
      <c r="D137" s="267"/>
      <c r="E137" s="267"/>
      <c r="F137" s="268"/>
      <c r="G137" s="73" t="str">
        <f>IF(S131="○","●",IF(S131="△","△",IF(S131="●","○",IF(S131="",""))))</f>
        <v>△</v>
      </c>
      <c r="H137" s="76">
        <f>IF(X131="","",X131)</f>
        <v>1</v>
      </c>
      <c r="I137" s="73">
        <f>IF(W131="","",W131)</f>
        <v>14</v>
      </c>
      <c r="J137" s="76" t="str">
        <f>IF(I137="","","-")</f>
        <v>-</v>
      </c>
      <c r="K137" s="112">
        <f>IF(U131="","",U131)</f>
        <v>15</v>
      </c>
      <c r="L137" s="112">
        <f>IF(T131="","",T131)</f>
        <v>1</v>
      </c>
      <c r="M137" s="73" t="str">
        <f>IF(S134="○","●",IF(S134="△","△",IF(S134="●","○",IF(S134="",""))))</f>
        <v>△</v>
      </c>
      <c r="N137" s="76">
        <f>IF(X134="","",X134)</f>
        <v>1</v>
      </c>
      <c r="O137" s="73">
        <f>IF(W134="","",W134)</f>
        <v>15</v>
      </c>
      <c r="P137" s="76" t="str">
        <f>IF(O137="","","-")</f>
        <v>-</v>
      </c>
      <c r="Q137" s="112">
        <f>IF(U134="","",U134)</f>
        <v>10</v>
      </c>
      <c r="R137" s="112">
        <f>IF(T134="","",T134)</f>
        <v>1</v>
      </c>
      <c r="S137" s="275"/>
      <c r="T137" s="276"/>
      <c r="U137" s="276"/>
      <c r="V137" s="276"/>
      <c r="W137" s="276"/>
      <c r="X137" s="276"/>
      <c r="Y137" s="185"/>
      <c r="Z137" s="188"/>
      <c r="AA137" s="280"/>
      <c r="AB137" s="280"/>
      <c r="AC137" s="161"/>
      <c r="AD137" s="162"/>
      <c r="AE137" s="191"/>
      <c r="AF137" s="191"/>
      <c r="AG137" s="161"/>
      <c r="AH137" s="162"/>
      <c r="AI137" s="264"/>
    </row>
    <row r="138" spans="1:42" ht="12.75" customHeight="1" thickBot="1">
      <c r="A138" s="269"/>
      <c r="B138" s="270"/>
      <c r="C138" s="270"/>
      <c r="D138" s="270"/>
      <c r="E138" s="270"/>
      <c r="F138" s="271"/>
      <c r="G138" s="80"/>
      <c r="H138" s="111"/>
      <c r="I138" s="78" t="str">
        <f>IF(W132="","",W132)</f>
        <v/>
      </c>
      <c r="J138" s="79" t="str">
        <f>IF(I138="","","-")</f>
        <v/>
      </c>
      <c r="K138" s="82" t="str">
        <f>IF(U132="","",U132)</f>
        <v/>
      </c>
      <c r="L138" s="81"/>
      <c r="M138" s="80"/>
      <c r="N138" s="111"/>
      <c r="O138" s="78" t="str">
        <f>IF(W135="","",W135)</f>
        <v/>
      </c>
      <c r="P138" s="79" t="str">
        <f>IF(O138="","","-")</f>
        <v/>
      </c>
      <c r="Q138" s="82" t="str">
        <f>IF(U135="","",U135)</f>
        <v/>
      </c>
      <c r="R138" s="81"/>
      <c r="S138" s="277"/>
      <c r="T138" s="278"/>
      <c r="U138" s="278"/>
      <c r="V138" s="278"/>
      <c r="W138" s="278"/>
      <c r="X138" s="278"/>
      <c r="Y138" s="186"/>
      <c r="Z138" s="189"/>
      <c r="AA138" s="281"/>
      <c r="AB138" s="281"/>
      <c r="AC138" s="163"/>
      <c r="AD138" s="164"/>
      <c r="AE138" s="192"/>
      <c r="AF138" s="192"/>
      <c r="AG138" s="163"/>
      <c r="AH138" s="164"/>
      <c r="AI138" s="265"/>
    </row>
    <row r="139" spans="1:42" s="63" customFormat="1" ht="15" customHeight="1">
      <c r="A139" s="113"/>
      <c r="B139" s="113"/>
      <c r="C139" s="258" t="s">
        <v>197</v>
      </c>
      <c r="D139" s="258"/>
      <c r="E139" s="259" t="str">
        <f>IF(AI130=1,A131,IF(AI133=1,A134,IF(AI136=1,A137)))</f>
        <v>Zebra</v>
      </c>
      <c r="F139" s="259"/>
      <c r="G139" s="260"/>
      <c r="H139" s="260"/>
      <c r="I139" s="260"/>
      <c r="J139" s="260"/>
      <c r="K139" s="261" t="s">
        <v>198</v>
      </c>
      <c r="L139" s="261"/>
      <c r="M139" s="260" t="str">
        <f>IF(AI130=2,A131,IF(AI133=2,A134,IF(AI136=2,A137)))</f>
        <v>gaggles</v>
      </c>
      <c r="N139" s="260"/>
      <c r="O139" s="260"/>
      <c r="P139" s="260"/>
      <c r="Q139" s="260"/>
      <c r="R139" s="260"/>
      <c r="S139" s="261" t="s">
        <v>199</v>
      </c>
      <c r="T139" s="261"/>
      <c r="U139" s="260" t="str">
        <f>IF(AI130=3,A131,IF(AI133=3,A134,IF(AI136=3,A137)))</f>
        <v>ｍｉｎｔｏ＋ｇ</v>
      </c>
      <c r="V139" s="260"/>
      <c r="W139" s="260"/>
      <c r="X139" s="260"/>
      <c r="Y139" s="259"/>
      <c r="Z139" s="259"/>
      <c r="AA139" s="116"/>
      <c r="AB139" s="116"/>
      <c r="AC139" s="117"/>
      <c r="AD139" s="117"/>
      <c r="AE139" s="117"/>
      <c r="AF139" s="117"/>
      <c r="AG139" s="117"/>
      <c r="AH139" s="117"/>
      <c r="AI139" s="76"/>
      <c r="AJ139" s="118"/>
      <c r="AK139" s="118"/>
      <c r="AL139" s="93"/>
      <c r="AM139" s="93"/>
      <c r="AN139" s="118"/>
      <c r="AO139" s="118"/>
      <c r="AP139" s="94"/>
    </row>
    <row r="140" spans="1:42" ht="12.75" customHeight="1">
      <c r="A140" s="91"/>
      <c r="B140" s="91"/>
      <c r="C140" s="91"/>
      <c r="D140" s="91"/>
      <c r="E140" s="91"/>
      <c r="F140" s="91"/>
      <c r="G140" s="76"/>
      <c r="H140" s="76"/>
      <c r="I140" s="76"/>
      <c r="J140" s="76"/>
      <c r="K140" s="76"/>
      <c r="L140" s="76"/>
      <c r="M140" s="76"/>
      <c r="N140" s="76"/>
      <c r="O140" s="76"/>
      <c r="P140" s="76"/>
      <c r="Q140" s="76"/>
      <c r="R140" s="76"/>
      <c r="S140" s="76"/>
      <c r="T140" s="76"/>
      <c r="U140" s="76"/>
      <c r="V140" s="76"/>
      <c r="W140" s="76"/>
      <c r="X140" s="76"/>
      <c r="Y140" s="76"/>
      <c r="Z140" s="76"/>
      <c r="AA140" s="76"/>
      <c r="AB140" s="76"/>
      <c r="AC140" s="92"/>
      <c r="AD140" s="92"/>
      <c r="AE140" s="93"/>
      <c r="AF140" s="93"/>
      <c r="AG140" s="92"/>
      <c r="AH140" s="92"/>
      <c r="AI140" s="94"/>
    </row>
    <row r="141" spans="1:42" ht="12.75" customHeight="1">
      <c r="A141" s="63"/>
      <c r="B141" s="63"/>
      <c r="C141" s="63"/>
      <c r="D141" s="63"/>
      <c r="E141" s="63"/>
      <c r="F141" s="63"/>
      <c r="G141" s="63"/>
      <c r="H141" s="63"/>
      <c r="I141" s="63"/>
      <c r="J141" s="95">
        <f>A130</f>
        <v>7</v>
      </c>
      <c r="K141" s="263" t="str">
        <f>A131</f>
        <v>Zebra</v>
      </c>
      <c r="L141" s="263"/>
      <c r="M141" s="263"/>
      <c r="N141" s="263"/>
      <c r="O141" s="263"/>
      <c r="P141" s="63"/>
      <c r="Q141" s="63"/>
      <c r="R141" s="63"/>
      <c r="S141" s="63"/>
      <c r="T141" s="63"/>
      <c r="U141" s="63"/>
      <c r="V141" s="63"/>
      <c r="W141" s="63"/>
      <c r="X141" s="63"/>
      <c r="Y141" s="63"/>
      <c r="Z141" s="63"/>
      <c r="AA141" s="63"/>
      <c r="AB141" s="63"/>
      <c r="AC141" s="63"/>
      <c r="AD141" s="63"/>
      <c r="AE141" s="63"/>
      <c r="AF141" s="63"/>
      <c r="AG141" s="63"/>
      <c r="AH141" s="63"/>
      <c r="AI141" s="63"/>
    </row>
    <row r="142" spans="1:42" ht="12.75" customHeight="1">
      <c r="A142" s="63"/>
      <c r="B142" s="63"/>
      <c r="C142" s="63"/>
      <c r="D142" s="63"/>
      <c r="E142" s="63"/>
      <c r="F142" s="63"/>
      <c r="G142" s="63"/>
      <c r="H142" s="63"/>
      <c r="I142" s="63"/>
      <c r="J142" s="63"/>
      <c r="K142" s="63"/>
      <c r="L142" s="63"/>
      <c r="M142" s="63"/>
      <c r="N142" s="63"/>
      <c r="O142" s="63"/>
      <c r="P142" s="272" t="s">
        <v>55</v>
      </c>
      <c r="Q142" s="272"/>
      <c r="R142" s="272"/>
      <c r="S142" s="272"/>
      <c r="T142" s="272"/>
      <c r="U142" s="272"/>
      <c r="V142" s="272"/>
      <c r="W142" s="272"/>
      <c r="X142" s="272"/>
      <c r="Y142" s="272"/>
      <c r="Z142" s="272"/>
      <c r="AA142" s="272"/>
      <c r="AB142" s="272"/>
      <c r="AC142" s="272"/>
      <c r="AD142" s="272"/>
      <c r="AE142" s="174" t="s">
        <v>10</v>
      </c>
      <c r="AF142" s="174"/>
      <c r="AG142" s="174"/>
      <c r="AH142" s="174"/>
      <c r="AI142" s="174"/>
    </row>
    <row r="143" spans="1:42" ht="12.75" customHeight="1">
      <c r="A143" s="63"/>
      <c r="B143" s="63"/>
      <c r="C143" s="63"/>
      <c r="D143" s="63"/>
      <c r="E143" s="63"/>
      <c r="F143" s="63"/>
      <c r="G143" s="63"/>
      <c r="H143" s="63"/>
      <c r="I143" s="63"/>
      <c r="J143" s="63"/>
      <c r="K143" s="63"/>
      <c r="L143" s="63"/>
      <c r="M143" s="63"/>
      <c r="N143" s="63"/>
      <c r="O143" s="63"/>
      <c r="P143" s="85" t="s">
        <v>185</v>
      </c>
      <c r="Q143" s="84"/>
      <c r="R143" s="84"/>
      <c r="S143" s="84"/>
      <c r="T143" s="146" t="str">
        <f>A131</f>
        <v>Zebra</v>
      </c>
      <c r="U143" s="146"/>
      <c r="V143" s="146"/>
      <c r="W143" s="146"/>
      <c r="X143" s="146"/>
      <c r="Y143" s="84" t="s">
        <v>11</v>
      </c>
      <c r="Z143" s="146" t="str">
        <f>A137</f>
        <v>gaggles</v>
      </c>
      <c r="AA143" s="146"/>
      <c r="AB143" s="146"/>
      <c r="AC143" s="146"/>
      <c r="AD143" s="146"/>
      <c r="AE143" s="146" t="str">
        <f>A134</f>
        <v>ｍｉｎｔｏ＋ｇ</v>
      </c>
      <c r="AF143" s="146"/>
      <c r="AG143" s="146"/>
      <c r="AH143" s="146"/>
      <c r="AI143" s="146"/>
    </row>
    <row r="144" spans="1:42" ht="12.75" customHeight="1">
      <c r="A144" s="63"/>
      <c r="B144" s="63"/>
      <c r="C144" s="63"/>
      <c r="D144" s="63"/>
      <c r="E144" s="63"/>
      <c r="F144" s="63"/>
      <c r="G144" s="63"/>
      <c r="H144" s="63"/>
      <c r="I144" s="63"/>
      <c r="J144" s="63"/>
      <c r="K144" s="63"/>
      <c r="L144" s="63"/>
      <c r="M144" s="63"/>
      <c r="N144" s="63"/>
      <c r="O144" s="63"/>
      <c r="P144" s="85" t="s">
        <v>15</v>
      </c>
      <c r="Q144" s="84"/>
      <c r="R144" s="84"/>
      <c r="S144" s="84"/>
      <c r="T144" s="146" t="str">
        <f>A134</f>
        <v>ｍｉｎｔｏ＋ｇ</v>
      </c>
      <c r="U144" s="146"/>
      <c r="V144" s="146"/>
      <c r="W144" s="146"/>
      <c r="X144" s="146"/>
      <c r="Y144" s="84" t="s">
        <v>11</v>
      </c>
      <c r="Z144" s="146" t="str">
        <f>A137</f>
        <v>gaggles</v>
      </c>
      <c r="AA144" s="146"/>
      <c r="AB144" s="146"/>
      <c r="AC144" s="146"/>
      <c r="AD144" s="146"/>
      <c r="AE144" s="146" t="str">
        <f>A131</f>
        <v>Zebra</v>
      </c>
      <c r="AF144" s="146"/>
      <c r="AG144" s="146"/>
      <c r="AH144" s="146"/>
      <c r="AI144" s="146"/>
    </row>
    <row r="145" spans="1:35" ht="12.75" customHeight="1">
      <c r="A145" s="63"/>
      <c r="B145" s="63"/>
      <c r="C145" s="63"/>
      <c r="D145" s="63"/>
      <c r="E145" s="63"/>
      <c r="F145" s="63"/>
      <c r="G145" s="63"/>
      <c r="H145" s="63"/>
      <c r="I145" s="63"/>
      <c r="J145" s="63"/>
      <c r="K145" s="63"/>
      <c r="L145" s="63"/>
      <c r="M145" s="63"/>
      <c r="N145" s="63"/>
      <c r="O145" s="63"/>
      <c r="P145" s="85" t="s">
        <v>16</v>
      </c>
      <c r="Q145" s="84"/>
      <c r="R145" s="84"/>
      <c r="S145" s="84"/>
      <c r="T145" s="146" t="str">
        <f>A131</f>
        <v>Zebra</v>
      </c>
      <c r="U145" s="146"/>
      <c r="V145" s="146"/>
      <c r="W145" s="146"/>
      <c r="X145" s="146"/>
      <c r="Y145" s="84" t="s">
        <v>11</v>
      </c>
      <c r="Z145" s="146" t="str">
        <f>A134</f>
        <v>ｍｉｎｔｏ＋ｇ</v>
      </c>
      <c r="AA145" s="146"/>
      <c r="AB145" s="146"/>
      <c r="AC145" s="146"/>
      <c r="AD145" s="146"/>
      <c r="AE145" s="146" t="str">
        <f>A137</f>
        <v>gaggles</v>
      </c>
      <c r="AF145" s="146"/>
      <c r="AG145" s="146"/>
      <c r="AH145" s="146"/>
      <c r="AI145" s="146"/>
    </row>
    <row r="146" spans="1:35" ht="12.75" customHeight="1">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row>
    <row r="147" spans="1:35" ht="12.75" customHeight="1">
      <c r="A147" s="63"/>
      <c r="B147" s="63"/>
      <c r="C147" s="63"/>
      <c r="D147" s="262" t="str">
        <f>A134</f>
        <v>ｍｉｎｔｏ＋ｇ</v>
      </c>
      <c r="E147" s="262"/>
      <c r="F147" s="262"/>
      <c r="G147" s="262"/>
      <c r="H147" s="262"/>
      <c r="I147" s="95">
        <f>A133</f>
        <v>8</v>
      </c>
      <c r="J147" s="63"/>
      <c r="K147" s="63"/>
      <c r="L147" s="63"/>
      <c r="M147" s="63"/>
      <c r="N147" s="95">
        <f>A136</f>
        <v>9</v>
      </c>
      <c r="O147" s="263" t="str">
        <f>A137</f>
        <v>gaggles</v>
      </c>
      <c r="P147" s="263"/>
      <c r="Q147" s="263"/>
      <c r="R147" s="263"/>
      <c r="S147" s="263"/>
      <c r="T147" s="63"/>
      <c r="U147" s="63"/>
      <c r="V147" s="63"/>
      <c r="W147" s="63"/>
      <c r="X147" s="63"/>
      <c r="Y147" s="63"/>
      <c r="Z147" s="63"/>
      <c r="AA147" s="63"/>
      <c r="AB147" s="63"/>
      <c r="AC147" s="63"/>
      <c r="AD147" s="63"/>
      <c r="AE147" s="63"/>
      <c r="AF147" s="63"/>
      <c r="AG147" s="63"/>
      <c r="AH147" s="63"/>
      <c r="AI147" s="63"/>
    </row>
    <row r="148" spans="1:35" ht="25.5">
      <c r="A148" s="257" t="s">
        <v>140</v>
      </c>
      <c r="B148" s="257"/>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row>
    <row r="149" spans="1:35" ht="25.5">
      <c r="A149" s="257" t="s">
        <v>37</v>
      </c>
      <c r="B149" s="257"/>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row>
    <row r="150" spans="1:35">
      <c r="R150" s="60"/>
      <c r="S150" s="60"/>
    </row>
    <row r="151" spans="1:35" ht="24">
      <c r="A151" s="310" t="s">
        <v>160</v>
      </c>
      <c r="B151" s="310"/>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row>
    <row r="152" spans="1:35" ht="11.25" customHeight="1">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row>
    <row r="153" spans="1:35" ht="12.75" customHeight="1" thickBot="1">
      <c r="A153" s="62" t="s">
        <v>77</v>
      </c>
      <c r="B153" s="63"/>
      <c r="C153" s="63"/>
      <c r="D153" s="63"/>
      <c r="E153" s="63"/>
      <c r="F153" s="63"/>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row>
    <row r="154" spans="1:35" ht="12.75" customHeight="1">
      <c r="A154" s="242"/>
      <c r="B154" s="243"/>
      <c r="C154" s="243"/>
      <c r="D154" s="243"/>
      <c r="E154" s="243"/>
      <c r="F154" s="244"/>
      <c r="G154" s="175">
        <f>A157</f>
        <v>1</v>
      </c>
      <c r="H154" s="176"/>
      <c r="I154" s="176"/>
      <c r="J154" s="176"/>
      <c r="K154" s="176"/>
      <c r="L154" s="177"/>
      <c r="M154" s="175">
        <f>A160</f>
        <v>2</v>
      </c>
      <c r="N154" s="176"/>
      <c r="O154" s="176"/>
      <c r="P154" s="176"/>
      <c r="Q154" s="176"/>
      <c r="R154" s="177"/>
      <c r="S154" s="175">
        <f>A163</f>
        <v>3</v>
      </c>
      <c r="T154" s="176"/>
      <c r="U154" s="176"/>
      <c r="V154" s="176"/>
      <c r="W154" s="176"/>
      <c r="X154" s="177"/>
      <c r="Y154" s="249" t="s">
        <v>0</v>
      </c>
      <c r="Z154" s="252" t="s">
        <v>1</v>
      </c>
      <c r="AA154" s="65" t="s">
        <v>2</v>
      </c>
      <c r="AB154" s="65" t="s">
        <v>3</v>
      </c>
      <c r="AC154" s="255" t="s">
        <v>2</v>
      </c>
      <c r="AD154" s="256"/>
      <c r="AE154" s="207" t="s">
        <v>4</v>
      </c>
      <c r="AF154" s="207" t="s">
        <v>5</v>
      </c>
      <c r="AG154" s="210" t="s">
        <v>6</v>
      </c>
      <c r="AH154" s="298"/>
      <c r="AI154" s="216" t="s">
        <v>7</v>
      </c>
    </row>
    <row r="155" spans="1:35" ht="12.75" customHeight="1">
      <c r="A155" s="218" t="s">
        <v>165</v>
      </c>
      <c r="B155" s="219"/>
      <c r="C155" s="219"/>
      <c r="D155" s="219"/>
      <c r="E155" s="219"/>
      <c r="F155" s="220"/>
      <c r="G155" s="304" t="str">
        <f>IF(A158=""," ",A158)</f>
        <v>ｎｅｘｕｓ</v>
      </c>
      <c r="H155" s="305"/>
      <c r="I155" s="305"/>
      <c r="J155" s="305"/>
      <c r="K155" s="305"/>
      <c r="L155" s="306"/>
      <c r="M155" s="311" t="str">
        <f>IF(A161=""," ",A161)</f>
        <v>JUST　DO　IT.</v>
      </c>
      <c r="N155" s="312"/>
      <c r="O155" s="312"/>
      <c r="P155" s="312"/>
      <c r="Q155" s="312"/>
      <c r="R155" s="313"/>
      <c r="S155" s="304" t="str">
        <f>IF(A164=""," ",A164)</f>
        <v>Zebra</v>
      </c>
      <c r="T155" s="305"/>
      <c r="U155" s="305"/>
      <c r="V155" s="305"/>
      <c r="W155" s="305"/>
      <c r="X155" s="306"/>
      <c r="Y155" s="250"/>
      <c r="Z155" s="295"/>
      <c r="AA155" s="66"/>
      <c r="AB155" s="66"/>
      <c r="AC155" s="235" t="s">
        <v>3</v>
      </c>
      <c r="AD155" s="236"/>
      <c r="AE155" s="208"/>
      <c r="AF155" s="208"/>
      <c r="AG155" s="299"/>
      <c r="AH155" s="300"/>
      <c r="AI155" s="217"/>
    </row>
    <row r="156" spans="1:35" ht="12.75" customHeight="1" thickBot="1">
      <c r="A156" s="237"/>
      <c r="B156" s="238"/>
      <c r="C156" s="238"/>
      <c r="D156" s="238"/>
      <c r="E156" s="238"/>
      <c r="F156" s="239"/>
      <c r="G156" s="307"/>
      <c r="H156" s="308"/>
      <c r="I156" s="308"/>
      <c r="J156" s="308"/>
      <c r="K156" s="308"/>
      <c r="L156" s="309"/>
      <c r="M156" s="237"/>
      <c r="N156" s="238"/>
      <c r="O156" s="238"/>
      <c r="P156" s="238"/>
      <c r="Q156" s="238"/>
      <c r="R156" s="239"/>
      <c r="S156" s="307"/>
      <c r="T156" s="308"/>
      <c r="U156" s="308"/>
      <c r="V156" s="308"/>
      <c r="W156" s="308"/>
      <c r="X156" s="309"/>
      <c r="Y156" s="251"/>
      <c r="Z156" s="296"/>
      <c r="AA156" s="90" t="s">
        <v>8</v>
      </c>
      <c r="AB156" s="90" t="s">
        <v>8</v>
      </c>
      <c r="AC156" s="240" t="s">
        <v>9</v>
      </c>
      <c r="AD156" s="241"/>
      <c r="AE156" s="297"/>
      <c r="AF156" s="297"/>
      <c r="AG156" s="301"/>
      <c r="AH156" s="302"/>
      <c r="AI156" s="303"/>
    </row>
    <row r="157" spans="1:35" ht="12.75" customHeight="1" thickBot="1">
      <c r="A157" s="175">
        <v>1</v>
      </c>
      <c r="B157" s="176"/>
      <c r="C157" s="176"/>
      <c r="D157" s="176"/>
      <c r="E157" s="176"/>
      <c r="F157" s="177"/>
      <c r="G157" s="290"/>
      <c r="H157" s="274"/>
      <c r="I157" s="274"/>
      <c r="J157" s="274"/>
      <c r="K157" s="274"/>
      <c r="L157" s="291"/>
      <c r="M157" s="70"/>
      <c r="N157" s="110"/>
      <c r="O157" s="70">
        <v>13</v>
      </c>
      <c r="P157" s="110" t="s">
        <v>196</v>
      </c>
      <c r="Q157" s="71">
        <v>15</v>
      </c>
      <c r="R157" s="71"/>
      <c r="S157" s="70"/>
      <c r="T157" s="110"/>
      <c r="U157" s="70">
        <v>7</v>
      </c>
      <c r="V157" s="110" t="s">
        <v>196</v>
      </c>
      <c r="W157" s="71">
        <v>15</v>
      </c>
      <c r="X157" s="110"/>
      <c r="Y157" s="184">
        <f>COUNTIF(G157:X159,"○")</f>
        <v>1</v>
      </c>
      <c r="Z157" s="187">
        <f>COUNTIF(G157:X159,"●")</f>
        <v>1</v>
      </c>
      <c r="AA157" s="187">
        <f>N158+T158</f>
        <v>2</v>
      </c>
      <c r="AB157" s="187">
        <f>R158+X158</f>
        <v>3</v>
      </c>
      <c r="AC157" s="159">
        <f>IF(AB157=0,"----",AA157/AB157)</f>
        <v>0.66666666666666663</v>
      </c>
      <c r="AD157" s="160"/>
      <c r="AE157" s="190">
        <f>SUM(O157:O159,U157:U159)</f>
        <v>59</v>
      </c>
      <c r="AF157" s="190">
        <f>SUM(Q157:Q159,W157:W159)</f>
        <v>73</v>
      </c>
      <c r="AG157" s="159">
        <f>AE157/AF157</f>
        <v>0.80821917808219179</v>
      </c>
      <c r="AH157" s="160"/>
      <c r="AI157" s="282">
        <v>2</v>
      </c>
    </row>
    <row r="158" spans="1:35" ht="12.75" customHeight="1" thickBot="1">
      <c r="A158" s="193" t="str">
        <f>E93</f>
        <v>ｎｅｘｕｓ</v>
      </c>
      <c r="B158" s="194"/>
      <c r="C158" s="194"/>
      <c r="D158" s="194"/>
      <c r="E158" s="194"/>
      <c r="F158" s="195"/>
      <c r="G158" s="292"/>
      <c r="H158" s="276"/>
      <c r="I158" s="276"/>
      <c r="J158" s="276"/>
      <c r="K158" s="276"/>
      <c r="L158" s="286"/>
      <c r="M158" s="73" t="str">
        <f>IF(N158&gt;R158,"○",IF(N158=R158,"△",IF(N158&lt;R158,"●")))</f>
        <v>●</v>
      </c>
      <c r="N158" s="74">
        <v>0</v>
      </c>
      <c r="O158" s="75">
        <v>9</v>
      </c>
      <c r="P158" s="76" t="str">
        <f>IF(O158="","","-")</f>
        <v>-</v>
      </c>
      <c r="Q158" s="77">
        <v>15</v>
      </c>
      <c r="R158" s="77">
        <v>2</v>
      </c>
      <c r="S158" s="73" t="str">
        <f>IF(T158&gt;X158,"○",IF(T158=X158,"△",IF(T158&lt;X158,"●")))</f>
        <v>○</v>
      </c>
      <c r="T158" s="74">
        <v>2</v>
      </c>
      <c r="U158" s="75">
        <v>15</v>
      </c>
      <c r="V158" s="76" t="str">
        <f>IF(U158="","","-")</f>
        <v>-</v>
      </c>
      <c r="W158" s="77">
        <v>14</v>
      </c>
      <c r="X158" s="74">
        <v>1</v>
      </c>
      <c r="Y158" s="185"/>
      <c r="Z158" s="188"/>
      <c r="AA158" s="188"/>
      <c r="AB158" s="188"/>
      <c r="AC158" s="161"/>
      <c r="AD158" s="162"/>
      <c r="AE158" s="191"/>
      <c r="AF158" s="191"/>
      <c r="AG158" s="161"/>
      <c r="AH158" s="162"/>
      <c r="AI158" s="282"/>
    </row>
    <row r="159" spans="1:35" ht="12.75" customHeight="1" thickBot="1">
      <c r="A159" s="283"/>
      <c r="B159" s="284"/>
      <c r="C159" s="284"/>
      <c r="D159" s="284"/>
      <c r="E159" s="284"/>
      <c r="F159" s="285"/>
      <c r="G159" s="293"/>
      <c r="H159" s="278"/>
      <c r="I159" s="278"/>
      <c r="J159" s="278"/>
      <c r="K159" s="278"/>
      <c r="L159" s="294"/>
      <c r="M159" s="80"/>
      <c r="N159" s="111"/>
      <c r="O159" s="80"/>
      <c r="P159" s="79" t="str">
        <f>IF(O159="","","-")</f>
        <v/>
      </c>
      <c r="Q159" s="81"/>
      <c r="R159" s="81"/>
      <c r="S159" s="80"/>
      <c r="T159" s="111"/>
      <c r="U159" s="80">
        <v>15</v>
      </c>
      <c r="V159" s="79" t="str">
        <f>IF(U159="","","-")</f>
        <v>-</v>
      </c>
      <c r="W159" s="81">
        <v>14</v>
      </c>
      <c r="X159" s="111"/>
      <c r="Y159" s="186"/>
      <c r="Z159" s="189"/>
      <c r="AA159" s="189"/>
      <c r="AB159" s="189"/>
      <c r="AC159" s="163"/>
      <c r="AD159" s="164"/>
      <c r="AE159" s="192"/>
      <c r="AF159" s="192"/>
      <c r="AG159" s="163"/>
      <c r="AH159" s="164"/>
      <c r="AI159" s="282"/>
    </row>
    <row r="160" spans="1:35" ht="12.75" customHeight="1" thickBot="1">
      <c r="A160" s="175">
        <v>2</v>
      </c>
      <c r="B160" s="176"/>
      <c r="C160" s="176"/>
      <c r="D160" s="176"/>
      <c r="E160" s="176"/>
      <c r="F160" s="177"/>
      <c r="G160" s="70"/>
      <c r="H160" s="110"/>
      <c r="I160" s="68">
        <f>Q157</f>
        <v>15</v>
      </c>
      <c r="J160" s="69" t="s">
        <v>196</v>
      </c>
      <c r="K160" s="72">
        <f>O157</f>
        <v>13</v>
      </c>
      <c r="L160" s="71"/>
      <c r="M160" s="275"/>
      <c r="N160" s="276"/>
      <c r="O160" s="276"/>
      <c r="P160" s="276"/>
      <c r="Q160" s="276"/>
      <c r="R160" s="286"/>
      <c r="S160" s="70"/>
      <c r="T160" s="110"/>
      <c r="U160" s="70">
        <v>15</v>
      </c>
      <c r="V160" s="110" t="s">
        <v>196</v>
      </c>
      <c r="W160" s="71">
        <v>14</v>
      </c>
      <c r="X160" s="110"/>
      <c r="Y160" s="184">
        <f>COUNTIF(G160:X162,"○")</f>
        <v>2</v>
      </c>
      <c r="Z160" s="187">
        <f>COUNTIF(G160:X162,"●")</f>
        <v>0</v>
      </c>
      <c r="AA160" s="279">
        <f>H161+T161</f>
        <v>4</v>
      </c>
      <c r="AB160" s="279">
        <f>L161+X161</f>
        <v>0</v>
      </c>
      <c r="AC160" s="159" t="str">
        <f>IF(AB160=0,"----",AA160/AB160)</f>
        <v>----</v>
      </c>
      <c r="AD160" s="160"/>
      <c r="AE160" s="190">
        <f>SUM(I160:I162,U160:U162)</f>
        <v>60</v>
      </c>
      <c r="AF160" s="190">
        <f>SUM(K160:K162,W160:W162)</f>
        <v>48</v>
      </c>
      <c r="AG160" s="159">
        <f>AE160/AF160</f>
        <v>1.25</v>
      </c>
      <c r="AH160" s="160"/>
      <c r="AI160" s="282">
        <v>1</v>
      </c>
    </row>
    <row r="161" spans="1:42" ht="12.75" customHeight="1" thickBot="1">
      <c r="A161" s="266" t="str">
        <f>E116</f>
        <v>JUST　DO　IT.</v>
      </c>
      <c r="B161" s="267"/>
      <c r="C161" s="267"/>
      <c r="D161" s="267"/>
      <c r="E161" s="267"/>
      <c r="F161" s="268"/>
      <c r="G161" s="73" t="str">
        <f>IF(M158="○","●",IF(M158="△","△",IF(M158="●","○",IF(M158="",""))))</f>
        <v>○</v>
      </c>
      <c r="H161" s="76">
        <f>IF(R158="","",R158)</f>
        <v>2</v>
      </c>
      <c r="I161" s="73">
        <f>IF(Q158="","",Q158)</f>
        <v>15</v>
      </c>
      <c r="J161" s="76" t="str">
        <f>IF(I161="","","-")</f>
        <v>-</v>
      </c>
      <c r="K161" s="112">
        <f>IF(O158="","",O158)</f>
        <v>9</v>
      </c>
      <c r="L161" s="112">
        <f>IF(N158="","",N158)</f>
        <v>0</v>
      </c>
      <c r="M161" s="275"/>
      <c r="N161" s="276"/>
      <c r="O161" s="276"/>
      <c r="P161" s="276"/>
      <c r="Q161" s="276"/>
      <c r="R161" s="286"/>
      <c r="S161" s="73" t="str">
        <f>IF(T161&gt;X161,"○",IF(T161=X161,"△",IF(T161&lt;X161,"●")))</f>
        <v>○</v>
      </c>
      <c r="T161" s="74">
        <v>2</v>
      </c>
      <c r="U161" s="75">
        <v>15</v>
      </c>
      <c r="V161" s="76" t="str">
        <f>IF(U161="","","-")</f>
        <v>-</v>
      </c>
      <c r="W161" s="77">
        <v>12</v>
      </c>
      <c r="X161" s="74">
        <v>0</v>
      </c>
      <c r="Y161" s="185"/>
      <c r="Z161" s="188"/>
      <c r="AA161" s="280"/>
      <c r="AB161" s="280"/>
      <c r="AC161" s="161"/>
      <c r="AD161" s="162"/>
      <c r="AE161" s="191"/>
      <c r="AF161" s="191"/>
      <c r="AG161" s="161"/>
      <c r="AH161" s="162"/>
      <c r="AI161" s="282"/>
    </row>
    <row r="162" spans="1:42" ht="12.75" customHeight="1" thickBot="1">
      <c r="A162" s="269"/>
      <c r="B162" s="270"/>
      <c r="C162" s="270"/>
      <c r="D162" s="270"/>
      <c r="E162" s="270"/>
      <c r="F162" s="271"/>
      <c r="G162" s="80"/>
      <c r="H162" s="111"/>
      <c r="I162" s="78" t="str">
        <f>IF(Q159="","",Q159)</f>
        <v/>
      </c>
      <c r="J162" s="79" t="str">
        <f>IF(I162="","","-")</f>
        <v/>
      </c>
      <c r="K162" s="82" t="str">
        <f>IF(O159="","",O159)</f>
        <v/>
      </c>
      <c r="L162" s="81"/>
      <c r="M162" s="275"/>
      <c r="N162" s="276"/>
      <c r="O162" s="276"/>
      <c r="P162" s="276"/>
      <c r="Q162" s="276"/>
      <c r="R162" s="286"/>
      <c r="S162" s="80"/>
      <c r="T162" s="111"/>
      <c r="U162" s="80"/>
      <c r="V162" s="79" t="str">
        <f>IF(U162="","","-")</f>
        <v/>
      </c>
      <c r="W162" s="81"/>
      <c r="X162" s="111"/>
      <c r="Y162" s="186"/>
      <c r="Z162" s="189"/>
      <c r="AA162" s="281"/>
      <c r="AB162" s="281"/>
      <c r="AC162" s="163"/>
      <c r="AD162" s="164"/>
      <c r="AE162" s="192"/>
      <c r="AF162" s="192"/>
      <c r="AG162" s="163"/>
      <c r="AH162" s="164"/>
      <c r="AI162" s="282"/>
    </row>
    <row r="163" spans="1:42" ht="12.75" customHeight="1" thickBot="1">
      <c r="A163" s="175">
        <v>3</v>
      </c>
      <c r="B163" s="176"/>
      <c r="C163" s="176"/>
      <c r="D163" s="176"/>
      <c r="E163" s="176"/>
      <c r="F163" s="177"/>
      <c r="G163" s="70"/>
      <c r="H163" s="110"/>
      <c r="I163" s="68">
        <f>W157</f>
        <v>15</v>
      </c>
      <c r="J163" s="69" t="s">
        <v>196</v>
      </c>
      <c r="K163" s="72">
        <f>U157</f>
        <v>7</v>
      </c>
      <c r="L163" s="71"/>
      <c r="M163" s="70"/>
      <c r="N163" s="110"/>
      <c r="O163" s="68">
        <f>W160</f>
        <v>14</v>
      </c>
      <c r="P163" s="110" t="s">
        <v>196</v>
      </c>
      <c r="Q163" s="72">
        <f>U160</f>
        <v>15</v>
      </c>
      <c r="R163" s="71"/>
      <c r="S163" s="273"/>
      <c r="T163" s="274"/>
      <c r="U163" s="274"/>
      <c r="V163" s="274"/>
      <c r="W163" s="274"/>
      <c r="X163" s="274"/>
      <c r="Y163" s="184">
        <f>COUNTIF(G163:X165,"○")</f>
        <v>0</v>
      </c>
      <c r="Z163" s="187">
        <f>COUNTIF(G163:X165,"●")</f>
        <v>2</v>
      </c>
      <c r="AA163" s="279">
        <f>H164+N164</f>
        <v>1</v>
      </c>
      <c r="AB163" s="279">
        <f>L164+R164</f>
        <v>4</v>
      </c>
      <c r="AC163" s="159">
        <f>IF(AB163=0,"----",AA163/AB163)</f>
        <v>0.25</v>
      </c>
      <c r="AD163" s="160"/>
      <c r="AE163" s="190">
        <f>SUM(I163:I165,O163:O165)</f>
        <v>69</v>
      </c>
      <c r="AF163" s="190">
        <f>SUM(K163:K165,Q163:Q165)</f>
        <v>67</v>
      </c>
      <c r="AG163" s="159">
        <f>AE163/AF163</f>
        <v>1.0298507462686568</v>
      </c>
      <c r="AH163" s="160"/>
      <c r="AI163" s="264">
        <v>3</v>
      </c>
    </row>
    <row r="164" spans="1:42" ht="12.75" customHeight="1" thickBot="1">
      <c r="A164" s="266" t="str">
        <f>E139</f>
        <v>Zebra</v>
      </c>
      <c r="B164" s="267"/>
      <c r="C164" s="267"/>
      <c r="D164" s="267"/>
      <c r="E164" s="267"/>
      <c r="F164" s="268"/>
      <c r="G164" s="73" t="str">
        <f>IF(S158="○","●",IF(S158="△","△",IF(S158="●","○",IF(S158="",""))))</f>
        <v>●</v>
      </c>
      <c r="H164" s="76">
        <f>IF(X158="","",X158)</f>
        <v>1</v>
      </c>
      <c r="I164" s="73">
        <f>IF(W158="","",W158)</f>
        <v>14</v>
      </c>
      <c r="J164" s="76" t="str">
        <f>IF(I164="","","-")</f>
        <v>-</v>
      </c>
      <c r="K164" s="112">
        <f>IF(U158="","",U158)</f>
        <v>15</v>
      </c>
      <c r="L164" s="112">
        <f>IF(T158="","",T158)</f>
        <v>2</v>
      </c>
      <c r="M164" s="73" t="str">
        <f>IF(S161="○","●",IF(S161="△","△",IF(S161="●","○",IF(S161="",""))))</f>
        <v>●</v>
      </c>
      <c r="N164" s="76">
        <f>IF(X161="","",X161)</f>
        <v>0</v>
      </c>
      <c r="O164" s="73">
        <f>IF(W161="","",W161)</f>
        <v>12</v>
      </c>
      <c r="P164" s="76" t="str">
        <f>IF(O164="","","-")</f>
        <v>-</v>
      </c>
      <c r="Q164" s="112">
        <f>IF(U161="","",U161)</f>
        <v>15</v>
      </c>
      <c r="R164" s="112">
        <f>IF(T161="","",T161)</f>
        <v>2</v>
      </c>
      <c r="S164" s="275"/>
      <c r="T164" s="276"/>
      <c r="U164" s="276"/>
      <c r="V164" s="276"/>
      <c r="W164" s="276"/>
      <c r="X164" s="276"/>
      <c r="Y164" s="185"/>
      <c r="Z164" s="188"/>
      <c r="AA164" s="280"/>
      <c r="AB164" s="280"/>
      <c r="AC164" s="161"/>
      <c r="AD164" s="162"/>
      <c r="AE164" s="191"/>
      <c r="AF164" s="191"/>
      <c r="AG164" s="161"/>
      <c r="AH164" s="162"/>
      <c r="AI164" s="264"/>
    </row>
    <row r="165" spans="1:42" ht="12.75" customHeight="1" thickBot="1">
      <c r="A165" s="269"/>
      <c r="B165" s="270"/>
      <c r="C165" s="270"/>
      <c r="D165" s="270"/>
      <c r="E165" s="270"/>
      <c r="F165" s="271"/>
      <c r="G165" s="80"/>
      <c r="H165" s="111"/>
      <c r="I165" s="78">
        <f>IF(W159="","",W159)</f>
        <v>14</v>
      </c>
      <c r="J165" s="79" t="str">
        <f>IF(I165="","","-")</f>
        <v>-</v>
      </c>
      <c r="K165" s="82">
        <f>IF(U159="","",U159)</f>
        <v>15</v>
      </c>
      <c r="L165" s="81"/>
      <c r="M165" s="80"/>
      <c r="N165" s="111"/>
      <c r="O165" s="78" t="str">
        <f>IF(W162="","",W162)</f>
        <v/>
      </c>
      <c r="P165" s="79" t="str">
        <f>IF(O165="","","-")</f>
        <v/>
      </c>
      <c r="Q165" s="82" t="str">
        <f>IF(U162="","",U162)</f>
        <v/>
      </c>
      <c r="R165" s="81"/>
      <c r="S165" s="277"/>
      <c r="T165" s="278"/>
      <c r="U165" s="278"/>
      <c r="V165" s="278"/>
      <c r="W165" s="278"/>
      <c r="X165" s="278"/>
      <c r="Y165" s="186"/>
      <c r="Z165" s="189"/>
      <c r="AA165" s="281"/>
      <c r="AB165" s="281"/>
      <c r="AC165" s="163"/>
      <c r="AD165" s="164"/>
      <c r="AE165" s="192"/>
      <c r="AF165" s="192"/>
      <c r="AG165" s="163"/>
      <c r="AH165" s="164"/>
      <c r="AI165" s="265"/>
    </row>
    <row r="166" spans="1:42" s="63" customFormat="1" ht="15" customHeight="1">
      <c r="A166" s="113"/>
      <c r="B166" s="113"/>
      <c r="C166" s="258" t="s">
        <v>197</v>
      </c>
      <c r="D166" s="258"/>
      <c r="E166" s="259" t="str">
        <f>IF(AI157=1,A158,IF(AI160=1,A161,IF(AI163=1,A164)))</f>
        <v>JUST　DO　IT.</v>
      </c>
      <c r="F166" s="259"/>
      <c r="G166" s="260"/>
      <c r="H166" s="260"/>
      <c r="I166" s="260"/>
      <c r="J166" s="260"/>
      <c r="K166" s="261" t="s">
        <v>198</v>
      </c>
      <c r="L166" s="261"/>
      <c r="M166" s="260" t="str">
        <f>IF(AI157=2,A158,IF(AI160=2,A161,IF(AI163=2,A164)))</f>
        <v>ｎｅｘｕｓ</v>
      </c>
      <c r="N166" s="260"/>
      <c r="O166" s="260"/>
      <c r="P166" s="260"/>
      <c r="Q166" s="260"/>
      <c r="R166" s="260"/>
      <c r="S166" s="261" t="s">
        <v>199</v>
      </c>
      <c r="T166" s="261"/>
      <c r="U166" s="260" t="str">
        <f>IF(AI157=3,A158,IF(AI160=3,A161,IF(AI163=3,A164)))</f>
        <v>Zebra</v>
      </c>
      <c r="V166" s="260"/>
      <c r="W166" s="260"/>
      <c r="X166" s="260"/>
      <c r="Y166" s="259"/>
      <c r="Z166" s="259"/>
      <c r="AA166" s="116"/>
      <c r="AB166" s="116"/>
      <c r="AC166" s="117"/>
      <c r="AD166" s="117"/>
      <c r="AE166" s="117"/>
      <c r="AF166" s="117"/>
      <c r="AG166" s="117"/>
      <c r="AH166" s="117"/>
      <c r="AI166" s="76"/>
      <c r="AJ166" s="118"/>
      <c r="AK166" s="118"/>
      <c r="AL166" s="93"/>
      <c r="AM166" s="93"/>
      <c r="AN166" s="118"/>
      <c r="AO166" s="118"/>
      <c r="AP166" s="94"/>
    </row>
    <row r="167" spans="1:42" ht="12.75" customHeight="1">
      <c r="A167" s="91"/>
      <c r="B167" s="91"/>
      <c r="C167" s="91"/>
      <c r="D167" s="91"/>
      <c r="E167" s="91"/>
      <c r="F167" s="91"/>
      <c r="G167" s="76"/>
      <c r="H167" s="76"/>
      <c r="I167" s="76"/>
      <c r="J167" s="76"/>
      <c r="K167" s="76"/>
      <c r="L167" s="76"/>
      <c r="M167" s="76"/>
      <c r="N167" s="76"/>
      <c r="O167" s="76"/>
      <c r="P167" s="76"/>
      <c r="Q167" s="76"/>
      <c r="R167" s="76"/>
      <c r="S167" s="76"/>
      <c r="T167" s="76"/>
      <c r="U167" s="76"/>
      <c r="V167" s="76"/>
      <c r="W167" s="76"/>
      <c r="X167" s="76"/>
      <c r="Y167" s="76"/>
      <c r="Z167" s="76"/>
      <c r="AA167" s="76"/>
      <c r="AB167" s="76"/>
      <c r="AC167" s="92"/>
      <c r="AD167" s="92"/>
      <c r="AE167" s="93"/>
      <c r="AF167" s="93"/>
      <c r="AG167" s="92"/>
      <c r="AH167" s="92"/>
      <c r="AI167" s="94"/>
    </row>
    <row r="168" spans="1:42" ht="12.75" customHeight="1">
      <c r="A168" s="63"/>
      <c r="B168" s="63"/>
      <c r="C168" s="63"/>
      <c r="D168" s="63"/>
      <c r="E168" s="63"/>
      <c r="F168" s="63"/>
      <c r="G168" s="63"/>
      <c r="H168" s="63"/>
      <c r="I168" s="63"/>
      <c r="J168" s="95">
        <f>A157</f>
        <v>1</v>
      </c>
      <c r="K168" s="263" t="str">
        <f>A158</f>
        <v>ｎｅｘｕｓ</v>
      </c>
      <c r="L168" s="263"/>
      <c r="M168" s="263"/>
      <c r="N168" s="263"/>
      <c r="O168" s="263"/>
      <c r="P168" s="63"/>
      <c r="Q168" s="63"/>
      <c r="R168" s="63"/>
      <c r="S168" s="63"/>
      <c r="T168" s="63"/>
      <c r="U168" s="63"/>
      <c r="V168" s="63"/>
      <c r="W168" s="63"/>
      <c r="X168" s="63"/>
      <c r="Y168" s="63"/>
      <c r="Z168" s="63"/>
      <c r="AA168" s="63"/>
      <c r="AB168" s="63"/>
      <c r="AC168" s="63"/>
      <c r="AD168" s="63"/>
      <c r="AE168" s="63"/>
      <c r="AF168" s="63"/>
      <c r="AG168" s="63"/>
      <c r="AH168" s="63"/>
      <c r="AI168" s="63"/>
    </row>
    <row r="169" spans="1:42" ht="12.75" customHeight="1">
      <c r="A169" s="63"/>
      <c r="B169" s="63"/>
      <c r="C169" s="63"/>
      <c r="D169" s="63"/>
      <c r="E169" s="63"/>
      <c r="F169" s="63"/>
      <c r="G169" s="63"/>
      <c r="H169" s="63"/>
      <c r="I169" s="63"/>
      <c r="J169" s="63"/>
      <c r="K169" s="63"/>
      <c r="L169" s="63"/>
      <c r="M169" s="63"/>
      <c r="N169" s="63"/>
      <c r="O169" s="63"/>
      <c r="P169" s="272" t="s">
        <v>81</v>
      </c>
      <c r="Q169" s="272"/>
      <c r="R169" s="272"/>
      <c r="S169" s="272"/>
      <c r="T169" s="272"/>
      <c r="U169" s="272"/>
      <c r="V169" s="272"/>
      <c r="W169" s="272"/>
      <c r="X169" s="272"/>
      <c r="Y169" s="272"/>
      <c r="Z169" s="272"/>
      <c r="AA169" s="272"/>
      <c r="AB169" s="272"/>
      <c r="AC169" s="272"/>
      <c r="AD169" s="272"/>
      <c r="AE169" s="174" t="s">
        <v>10</v>
      </c>
      <c r="AF169" s="174"/>
      <c r="AG169" s="174"/>
      <c r="AH169" s="174"/>
      <c r="AI169" s="174"/>
    </row>
    <row r="170" spans="1:42" ht="12.75" customHeight="1">
      <c r="A170" s="63"/>
      <c r="B170" s="63"/>
      <c r="C170" s="63"/>
      <c r="D170" s="63"/>
      <c r="E170" s="63"/>
      <c r="F170" s="63"/>
      <c r="G170" s="63"/>
      <c r="H170" s="63"/>
      <c r="I170" s="63"/>
      <c r="J170" s="63"/>
      <c r="K170" s="63"/>
      <c r="L170" s="63"/>
      <c r="M170" s="63"/>
      <c r="N170" s="63"/>
      <c r="O170" s="63"/>
      <c r="P170" s="85" t="s">
        <v>59</v>
      </c>
      <c r="Q170" s="84"/>
      <c r="R170" s="84"/>
      <c r="S170" s="84"/>
      <c r="T170" s="146" t="str">
        <f>A158</f>
        <v>ｎｅｘｕｓ</v>
      </c>
      <c r="U170" s="146"/>
      <c r="V170" s="146"/>
      <c r="W170" s="146"/>
      <c r="X170" s="146"/>
      <c r="Y170" s="84" t="s">
        <v>11</v>
      </c>
      <c r="Z170" s="146" t="str">
        <f>A164</f>
        <v>Zebra</v>
      </c>
      <c r="AA170" s="146"/>
      <c r="AB170" s="146"/>
      <c r="AC170" s="146"/>
      <c r="AD170" s="146"/>
      <c r="AE170" s="146" t="str">
        <f>A161</f>
        <v>JUST　DO　IT.</v>
      </c>
      <c r="AF170" s="146"/>
      <c r="AG170" s="146"/>
      <c r="AH170" s="146"/>
      <c r="AI170" s="146"/>
    </row>
    <row r="171" spans="1:42" ht="12.75" customHeight="1">
      <c r="A171" s="63"/>
      <c r="B171" s="63"/>
      <c r="C171" s="63"/>
      <c r="D171" s="63"/>
      <c r="E171" s="63"/>
      <c r="F171" s="63"/>
      <c r="G171" s="63"/>
      <c r="H171" s="63"/>
      <c r="I171" s="63"/>
      <c r="J171" s="63"/>
      <c r="K171" s="63"/>
      <c r="L171" s="63"/>
      <c r="M171" s="63"/>
      <c r="N171" s="63"/>
      <c r="O171" s="63"/>
      <c r="P171" s="85" t="s">
        <v>62</v>
      </c>
      <c r="Q171" s="84"/>
      <c r="R171" s="84"/>
      <c r="S171" s="84"/>
      <c r="T171" s="146" t="str">
        <f>A161</f>
        <v>JUST　DO　IT.</v>
      </c>
      <c r="U171" s="146"/>
      <c r="V171" s="146"/>
      <c r="W171" s="146"/>
      <c r="X171" s="146"/>
      <c r="Y171" s="84" t="s">
        <v>11</v>
      </c>
      <c r="Z171" s="146" t="str">
        <f>A164</f>
        <v>Zebra</v>
      </c>
      <c r="AA171" s="146"/>
      <c r="AB171" s="146"/>
      <c r="AC171" s="146"/>
      <c r="AD171" s="146"/>
      <c r="AE171" s="146" t="str">
        <f>A158</f>
        <v>ｎｅｘｕｓ</v>
      </c>
      <c r="AF171" s="146"/>
      <c r="AG171" s="146"/>
      <c r="AH171" s="146"/>
      <c r="AI171" s="146"/>
    </row>
    <row r="172" spans="1:42" ht="12.75" customHeight="1">
      <c r="A172" s="63"/>
      <c r="B172" s="63"/>
      <c r="C172" s="63"/>
      <c r="D172" s="63"/>
      <c r="E172" s="63"/>
      <c r="F172" s="63"/>
      <c r="G172" s="63"/>
      <c r="H172" s="63"/>
      <c r="I172" s="63"/>
      <c r="J172" s="63"/>
      <c r="K172" s="63"/>
      <c r="L172" s="63"/>
      <c r="M172" s="63"/>
      <c r="N172" s="63"/>
      <c r="O172" s="63"/>
      <c r="P172" s="85" t="s">
        <v>66</v>
      </c>
      <c r="Q172" s="84"/>
      <c r="R172" s="84"/>
      <c r="S172" s="84"/>
      <c r="T172" s="146" t="str">
        <f>A158</f>
        <v>ｎｅｘｕｓ</v>
      </c>
      <c r="U172" s="146"/>
      <c r="V172" s="146"/>
      <c r="W172" s="146"/>
      <c r="X172" s="146"/>
      <c r="Y172" s="84" t="s">
        <v>11</v>
      </c>
      <c r="Z172" s="146" t="str">
        <f>A161</f>
        <v>JUST　DO　IT.</v>
      </c>
      <c r="AA172" s="146"/>
      <c r="AB172" s="146"/>
      <c r="AC172" s="146"/>
      <c r="AD172" s="146"/>
      <c r="AE172" s="146" t="str">
        <f>A164</f>
        <v>Zebra</v>
      </c>
      <c r="AF172" s="146"/>
      <c r="AG172" s="146"/>
      <c r="AH172" s="146"/>
      <c r="AI172" s="146"/>
    </row>
    <row r="173" spans="1:42" ht="12.75" customHeight="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row>
    <row r="174" spans="1:42" ht="12.75" customHeight="1">
      <c r="A174" s="63"/>
      <c r="B174" s="63"/>
      <c r="C174" s="63"/>
      <c r="D174" s="262" t="str">
        <f>A161</f>
        <v>JUST　DO　IT.</v>
      </c>
      <c r="E174" s="262"/>
      <c r="F174" s="262"/>
      <c r="G174" s="262"/>
      <c r="H174" s="262"/>
      <c r="I174" s="95">
        <f>A160</f>
        <v>2</v>
      </c>
      <c r="J174" s="63"/>
      <c r="K174" s="63"/>
      <c r="L174" s="63"/>
      <c r="M174" s="63"/>
      <c r="N174" s="95">
        <f>A163</f>
        <v>3</v>
      </c>
      <c r="O174" s="263" t="str">
        <f>A164</f>
        <v>Zebra</v>
      </c>
      <c r="P174" s="263"/>
      <c r="Q174" s="263"/>
      <c r="R174" s="263"/>
      <c r="S174" s="263"/>
      <c r="T174" s="63"/>
      <c r="U174" s="63"/>
      <c r="V174" s="63"/>
      <c r="W174" s="63"/>
      <c r="X174" s="63"/>
      <c r="Y174" s="63"/>
      <c r="Z174" s="63"/>
      <c r="AA174" s="63"/>
      <c r="AB174" s="63"/>
      <c r="AC174" s="63"/>
      <c r="AD174" s="63"/>
      <c r="AE174" s="63"/>
      <c r="AF174" s="63"/>
      <c r="AG174" s="63"/>
      <c r="AH174" s="63"/>
      <c r="AI174" s="63"/>
    </row>
    <row r="175" spans="1:42" ht="12.75" customHeight="1">
      <c r="A175" s="63"/>
      <c r="B175" s="63"/>
      <c r="C175" s="63"/>
      <c r="D175" s="97"/>
      <c r="E175" s="97"/>
      <c r="F175" s="97"/>
      <c r="G175" s="97"/>
      <c r="H175" s="97"/>
      <c r="I175" s="95"/>
      <c r="J175" s="63"/>
      <c r="K175" s="63"/>
      <c r="L175" s="63"/>
      <c r="M175" s="63"/>
      <c r="N175" s="95"/>
      <c r="O175" s="96"/>
      <c r="P175" s="96"/>
      <c r="Q175" s="96"/>
      <c r="R175" s="96"/>
      <c r="S175" s="96"/>
      <c r="T175" s="63"/>
      <c r="U175" s="63"/>
      <c r="V175" s="63"/>
      <c r="W175" s="63"/>
      <c r="X175" s="63"/>
      <c r="Y175" s="63"/>
      <c r="Z175" s="63"/>
      <c r="AA175" s="63"/>
      <c r="AB175" s="63"/>
      <c r="AC175" s="63"/>
      <c r="AD175" s="63"/>
      <c r="AE175" s="63"/>
      <c r="AF175" s="63"/>
      <c r="AG175" s="63"/>
      <c r="AH175" s="63"/>
      <c r="AI175" s="63"/>
    </row>
    <row r="176" spans="1:42" ht="12.75" customHeight="1" thickBot="1">
      <c r="A176" s="62" t="s">
        <v>34</v>
      </c>
      <c r="B176" s="63"/>
      <c r="C176" s="63"/>
      <c r="D176" s="97"/>
      <c r="E176" s="97"/>
      <c r="F176" s="97"/>
      <c r="G176" s="97"/>
      <c r="H176" s="97"/>
      <c r="I176" s="95"/>
      <c r="J176" s="63"/>
      <c r="K176" s="63"/>
      <c r="L176" s="63"/>
      <c r="M176" s="63"/>
      <c r="N176" s="95"/>
      <c r="O176" s="96"/>
      <c r="P176" s="96"/>
      <c r="Q176" s="96"/>
      <c r="R176" s="96"/>
      <c r="S176" s="96"/>
      <c r="T176" s="63"/>
      <c r="U176" s="63"/>
      <c r="V176" s="63"/>
      <c r="W176" s="63"/>
      <c r="X176" s="63"/>
      <c r="Y176" s="63"/>
      <c r="Z176" s="63"/>
      <c r="AA176" s="63"/>
      <c r="AB176" s="63"/>
      <c r="AC176" s="63"/>
      <c r="AD176" s="63"/>
      <c r="AE176" s="63"/>
      <c r="AF176" s="63"/>
      <c r="AG176" s="63"/>
      <c r="AH176" s="63"/>
      <c r="AI176" s="63"/>
    </row>
    <row r="177" spans="1:42" ht="12.75" customHeight="1">
      <c r="A177" s="242"/>
      <c r="B177" s="243"/>
      <c r="C177" s="243"/>
      <c r="D177" s="243"/>
      <c r="E177" s="243"/>
      <c r="F177" s="244"/>
      <c r="G177" s="175">
        <f>A180</f>
        <v>4</v>
      </c>
      <c r="H177" s="176"/>
      <c r="I177" s="176"/>
      <c r="J177" s="176"/>
      <c r="K177" s="176"/>
      <c r="L177" s="177"/>
      <c r="M177" s="175">
        <f>A183</f>
        <v>5</v>
      </c>
      <c r="N177" s="176"/>
      <c r="O177" s="176"/>
      <c r="P177" s="176"/>
      <c r="Q177" s="176"/>
      <c r="R177" s="177"/>
      <c r="S177" s="175">
        <f>A186</f>
        <v>6</v>
      </c>
      <c r="T177" s="176"/>
      <c r="U177" s="176"/>
      <c r="V177" s="176"/>
      <c r="W177" s="176"/>
      <c r="X177" s="177"/>
      <c r="Y177" s="249" t="s">
        <v>0</v>
      </c>
      <c r="Z177" s="252" t="s">
        <v>1</v>
      </c>
      <c r="AA177" s="65" t="s">
        <v>2</v>
      </c>
      <c r="AB177" s="65" t="s">
        <v>3</v>
      </c>
      <c r="AC177" s="255" t="s">
        <v>2</v>
      </c>
      <c r="AD177" s="256"/>
      <c r="AE177" s="207" t="s">
        <v>4</v>
      </c>
      <c r="AF177" s="207" t="s">
        <v>5</v>
      </c>
      <c r="AG177" s="210" t="s">
        <v>6</v>
      </c>
      <c r="AH177" s="298"/>
      <c r="AI177" s="216" t="s">
        <v>7</v>
      </c>
    </row>
    <row r="178" spans="1:42" ht="12.75" customHeight="1">
      <c r="A178" s="218" t="s">
        <v>166</v>
      </c>
      <c r="B178" s="219"/>
      <c r="C178" s="219"/>
      <c r="D178" s="219"/>
      <c r="E178" s="219"/>
      <c r="F178" s="220"/>
      <c r="G178" s="304" t="str">
        <f>IF(A181=""," ",A181)</f>
        <v>Ａｍｂｉｔｉｏｕｓ・Ｇ</v>
      </c>
      <c r="H178" s="305"/>
      <c r="I178" s="305"/>
      <c r="J178" s="305"/>
      <c r="K178" s="305"/>
      <c r="L178" s="306"/>
      <c r="M178" s="304" t="str">
        <f>IF(A184=""," ",A184)</f>
        <v>gaggles</v>
      </c>
      <c r="N178" s="305"/>
      <c r="O178" s="305"/>
      <c r="P178" s="305"/>
      <c r="Q178" s="305"/>
      <c r="R178" s="306"/>
      <c r="S178" s="304" t="str">
        <f>IF(A187=""," ",A187)</f>
        <v>チームHIRO</v>
      </c>
      <c r="T178" s="305"/>
      <c r="U178" s="305"/>
      <c r="V178" s="305"/>
      <c r="W178" s="305"/>
      <c r="X178" s="306"/>
      <c r="Y178" s="250"/>
      <c r="Z178" s="295"/>
      <c r="AA178" s="66"/>
      <c r="AB178" s="66"/>
      <c r="AC178" s="235" t="s">
        <v>3</v>
      </c>
      <c r="AD178" s="236"/>
      <c r="AE178" s="208"/>
      <c r="AF178" s="208"/>
      <c r="AG178" s="299"/>
      <c r="AH178" s="300"/>
      <c r="AI178" s="217"/>
    </row>
    <row r="179" spans="1:42" ht="12.75" customHeight="1" thickBot="1">
      <c r="A179" s="287"/>
      <c r="B179" s="288"/>
      <c r="C179" s="288"/>
      <c r="D179" s="288"/>
      <c r="E179" s="288"/>
      <c r="F179" s="289"/>
      <c r="G179" s="307"/>
      <c r="H179" s="308"/>
      <c r="I179" s="308"/>
      <c r="J179" s="308"/>
      <c r="K179" s="308"/>
      <c r="L179" s="309"/>
      <c r="M179" s="307"/>
      <c r="N179" s="308"/>
      <c r="O179" s="308"/>
      <c r="P179" s="308"/>
      <c r="Q179" s="308"/>
      <c r="R179" s="309"/>
      <c r="S179" s="307"/>
      <c r="T179" s="308"/>
      <c r="U179" s="308"/>
      <c r="V179" s="308"/>
      <c r="W179" s="308"/>
      <c r="X179" s="309"/>
      <c r="Y179" s="251"/>
      <c r="Z179" s="296"/>
      <c r="AA179" s="90" t="s">
        <v>8</v>
      </c>
      <c r="AB179" s="90" t="s">
        <v>8</v>
      </c>
      <c r="AC179" s="240" t="s">
        <v>9</v>
      </c>
      <c r="AD179" s="241"/>
      <c r="AE179" s="297"/>
      <c r="AF179" s="297"/>
      <c r="AG179" s="301"/>
      <c r="AH179" s="302"/>
      <c r="AI179" s="303"/>
    </row>
    <row r="180" spans="1:42" ht="12.75" customHeight="1" thickBot="1">
      <c r="A180" s="175">
        <v>4</v>
      </c>
      <c r="B180" s="176"/>
      <c r="C180" s="176"/>
      <c r="D180" s="176"/>
      <c r="E180" s="176"/>
      <c r="F180" s="177"/>
      <c r="G180" s="290"/>
      <c r="H180" s="274"/>
      <c r="I180" s="274"/>
      <c r="J180" s="274"/>
      <c r="K180" s="274"/>
      <c r="L180" s="291"/>
      <c r="M180" s="70"/>
      <c r="N180" s="110"/>
      <c r="O180" s="70">
        <v>15</v>
      </c>
      <c r="P180" s="110" t="s">
        <v>196</v>
      </c>
      <c r="Q180" s="71">
        <v>9</v>
      </c>
      <c r="R180" s="71"/>
      <c r="S180" s="70"/>
      <c r="T180" s="110"/>
      <c r="U180" s="70">
        <v>15</v>
      </c>
      <c r="V180" s="110" t="s">
        <v>196</v>
      </c>
      <c r="W180" s="71">
        <v>6</v>
      </c>
      <c r="X180" s="110"/>
      <c r="Y180" s="184">
        <f>COUNTIF(G180:X182,"○")</f>
        <v>2</v>
      </c>
      <c r="Z180" s="187">
        <f>COUNTIF(G180:X182,"●")</f>
        <v>0</v>
      </c>
      <c r="AA180" s="187">
        <f>N181+T181</f>
        <v>4</v>
      </c>
      <c r="AB180" s="187">
        <f>R181+X181</f>
        <v>1</v>
      </c>
      <c r="AC180" s="159">
        <f>IF(AB180=0,"----",AA180/AB180)</f>
        <v>4</v>
      </c>
      <c r="AD180" s="160"/>
      <c r="AE180" s="190">
        <f>SUM(O180:O182,U180:U182)</f>
        <v>70</v>
      </c>
      <c r="AF180" s="190">
        <f>SUM(Q180:Q182,W180:W182)</f>
        <v>50</v>
      </c>
      <c r="AG180" s="159">
        <f>AE180/AF180</f>
        <v>1.4</v>
      </c>
      <c r="AH180" s="160"/>
      <c r="AI180" s="282">
        <v>1</v>
      </c>
    </row>
    <row r="181" spans="1:42" ht="12.75" customHeight="1" thickBot="1">
      <c r="A181" s="193" t="str">
        <f>M116</f>
        <v>Ａｍｂｉｔｉｏｕｓ・Ｇ</v>
      </c>
      <c r="B181" s="194"/>
      <c r="C181" s="194"/>
      <c r="D181" s="194"/>
      <c r="E181" s="194"/>
      <c r="F181" s="195"/>
      <c r="G181" s="292"/>
      <c r="H181" s="276"/>
      <c r="I181" s="276"/>
      <c r="J181" s="276"/>
      <c r="K181" s="276"/>
      <c r="L181" s="286"/>
      <c r="M181" s="73" t="str">
        <f>IF(N181&gt;R181,"○",IF(N181=R181,"△",IF(N181&lt;R181,"●")))</f>
        <v>○</v>
      </c>
      <c r="N181" s="74">
        <v>2</v>
      </c>
      <c r="O181" s="75">
        <v>10</v>
      </c>
      <c r="P181" s="76" t="str">
        <f>IF(O181="","","-")</f>
        <v>-</v>
      </c>
      <c r="Q181" s="77">
        <v>15</v>
      </c>
      <c r="R181" s="77">
        <v>1</v>
      </c>
      <c r="S181" s="73" t="str">
        <f>IF(T181&gt;X181,"○",IF(T181=X181,"△",IF(T181&lt;X181,"●")))</f>
        <v>○</v>
      </c>
      <c r="T181" s="74">
        <v>2</v>
      </c>
      <c r="U181" s="75">
        <v>15</v>
      </c>
      <c r="V181" s="76" t="str">
        <f>IF(U181="","","-")</f>
        <v>-</v>
      </c>
      <c r="W181" s="77">
        <v>10</v>
      </c>
      <c r="X181" s="74">
        <v>0</v>
      </c>
      <c r="Y181" s="185"/>
      <c r="Z181" s="188"/>
      <c r="AA181" s="188"/>
      <c r="AB181" s="188"/>
      <c r="AC181" s="161"/>
      <c r="AD181" s="162"/>
      <c r="AE181" s="191"/>
      <c r="AF181" s="191"/>
      <c r="AG181" s="161"/>
      <c r="AH181" s="162"/>
      <c r="AI181" s="282"/>
    </row>
    <row r="182" spans="1:42" ht="12.75" customHeight="1" thickBot="1">
      <c r="A182" s="283"/>
      <c r="B182" s="284"/>
      <c r="C182" s="284"/>
      <c r="D182" s="284"/>
      <c r="E182" s="284"/>
      <c r="F182" s="285"/>
      <c r="G182" s="293"/>
      <c r="H182" s="278"/>
      <c r="I182" s="278"/>
      <c r="J182" s="278"/>
      <c r="K182" s="278"/>
      <c r="L182" s="294"/>
      <c r="M182" s="80"/>
      <c r="N182" s="111"/>
      <c r="O182" s="80">
        <v>15</v>
      </c>
      <c r="P182" s="79" t="str">
        <f>IF(O182="","","-")</f>
        <v>-</v>
      </c>
      <c r="Q182" s="81">
        <v>10</v>
      </c>
      <c r="R182" s="81"/>
      <c r="S182" s="80"/>
      <c r="T182" s="111"/>
      <c r="U182" s="80"/>
      <c r="V182" s="79" t="str">
        <f>IF(U182="","","-")</f>
        <v/>
      </c>
      <c r="W182" s="81"/>
      <c r="X182" s="111"/>
      <c r="Y182" s="186"/>
      <c r="Z182" s="189"/>
      <c r="AA182" s="189"/>
      <c r="AB182" s="189"/>
      <c r="AC182" s="163"/>
      <c r="AD182" s="164"/>
      <c r="AE182" s="192"/>
      <c r="AF182" s="192"/>
      <c r="AG182" s="163"/>
      <c r="AH182" s="164"/>
      <c r="AI182" s="282"/>
    </row>
    <row r="183" spans="1:42" ht="12.75" customHeight="1" thickBot="1">
      <c r="A183" s="175">
        <v>5</v>
      </c>
      <c r="B183" s="176"/>
      <c r="C183" s="176"/>
      <c r="D183" s="176"/>
      <c r="E183" s="176"/>
      <c r="F183" s="177"/>
      <c r="G183" s="70"/>
      <c r="H183" s="110"/>
      <c r="I183" s="68">
        <f>Q180</f>
        <v>9</v>
      </c>
      <c r="J183" s="69" t="s">
        <v>196</v>
      </c>
      <c r="K183" s="72">
        <f>O180</f>
        <v>15</v>
      </c>
      <c r="L183" s="71"/>
      <c r="M183" s="275"/>
      <c r="N183" s="276"/>
      <c r="O183" s="276"/>
      <c r="P183" s="276"/>
      <c r="Q183" s="276"/>
      <c r="R183" s="286"/>
      <c r="S183" s="70"/>
      <c r="T183" s="110"/>
      <c r="U183" s="70">
        <v>9</v>
      </c>
      <c r="V183" s="110" t="s">
        <v>196</v>
      </c>
      <c r="W183" s="71">
        <v>15</v>
      </c>
      <c r="X183" s="110"/>
      <c r="Y183" s="184">
        <f>COUNTIF(G183:X185,"○")</f>
        <v>0</v>
      </c>
      <c r="Z183" s="187">
        <f>COUNTIF(G183:X185,"●")</f>
        <v>2</v>
      </c>
      <c r="AA183" s="279">
        <f>H184+T184</f>
        <v>2</v>
      </c>
      <c r="AB183" s="279">
        <f>L184+X184</f>
        <v>4</v>
      </c>
      <c r="AC183" s="159">
        <f>IF(AB183=0,"----",AA183/AB183)</f>
        <v>0.5</v>
      </c>
      <c r="AD183" s="160"/>
      <c r="AE183" s="190">
        <f>SUM(I183:I185,U183:U185)</f>
        <v>72</v>
      </c>
      <c r="AF183" s="190">
        <f>SUM(K183:K185,W183:W185)</f>
        <v>84</v>
      </c>
      <c r="AG183" s="159">
        <f>AE183/AF183</f>
        <v>0.8571428571428571</v>
      </c>
      <c r="AH183" s="160"/>
      <c r="AI183" s="282">
        <v>3</v>
      </c>
    </row>
    <row r="184" spans="1:42" ht="12.75" customHeight="1" thickBot="1">
      <c r="A184" s="266" t="str">
        <f>M139</f>
        <v>gaggles</v>
      </c>
      <c r="B184" s="267"/>
      <c r="C184" s="267"/>
      <c r="D184" s="267"/>
      <c r="E184" s="267"/>
      <c r="F184" s="268"/>
      <c r="G184" s="73" t="str">
        <f>IF(M181="○","●",IF(M181="△","△",IF(M181="●","○",IF(M181="",""))))</f>
        <v>●</v>
      </c>
      <c r="H184" s="76">
        <f>IF(R181="","",R181)</f>
        <v>1</v>
      </c>
      <c r="I184" s="73">
        <f>IF(Q181="","",Q181)</f>
        <v>15</v>
      </c>
      <c r="J184" s="76" t="str">
        <f>IF(I184="","","-")</f>
        <v>-</v>
      </c>
      <c r="K184" s="112">
        <f>IF(O181="","",O181)</f>
        <v>10</v>
      </c>
      <c r="L184" s="112">
        <f>IF(N181="","",N181)</f>
        <v>2</v>
      </c>
      <c r="M184" s="275"/>
      <c r="N184" s="276"/>
      <c r="O184" s="276"/>
      <c r="P184" s="276"/>
      <c r="Q184" s="276"/>
      <c r="R184" s="286"/>
      <c r="S184" s="73" t="str">
        <f>IF(T184&gt;X184,"○",IF(T184=X184,"△",IF(T184&lt;X184,"●")))</f>
        <v>●</v>
      </c>
      <c r="T184" s="74">
        <v>1</v>
      </c>
      <c r="U184" s="75">
        <v>15</v>
      </c>
      <c r="V184" s="76" t="str">
        <f>IF(U184="","","-")</f>
        <v>-</v>
      </c>
      <c r="W184" s="77">
        <v>14</v>
      </c>
      <c r="X184" s="74">
        <v>2</v>
      </c>
      <c r="Y184" s="185"/>
      <c r="Z184" s="188"/>
      <c r="AA184" s="280"/>
      <c r="AB184" s="280"/>
      <c r="AC184" s="161"/>
      <c r="AD184" s="162"/>
      <c r="AE184" s="191"/>
      <c r="AF184" s="191"/>
      <c r="AG184" s="161"/>
      <c r="AH184" s="162"/>
      <c r="AI184" s="282"/>
    </row>
    <row r="185" spans="1:42" ht="12.75" customHeight="1" thickBot="1">
      <c r="A185" s="269"/>
      <c r="B185" s="270"/>
      <c r="C185" s="270"/>
      <c r="D185" s="270"/>
      <c r="E185" s="270"/>
      <c r="F185" s="271"/>
      <c r="G185" s="80"/>
      <c r="H185" s="111"/>
      <c r="I185" s="78">
        <f>IF(Q182="","",Q182)</f>
        <v>10</v>
      </c>
      <c r="J185" s="79" t="str">
        <f>IF(I185="","","-")</f>
        <v>-</v>
      </c>
      <c r="K185" s="82">
        <f>IF(O182="","",O182)</f>
        <v>15</v>
      </c>
      <c r="L185" s="81"/>
      <c r="M185" s="275"/>
      <c r="N185" s="276"/>
      <c r="O185" s="276"/>
      <c r="P185" s="276"/>
      <c r="Q185" s="276"/>
      <c r="R185" s="286"/>
      <c r="S185" s="80"/>
      <c r="T185" s="111"/>
      <c r="U185" s="80">
        <v>14</v>
      </c>
      <c r="V185" s="79" t="str">
        <f>IF(U185="","","-")</f>
        <v>-</v>
      </c>
      <c r="W185" s="81">
        <v>15</v>
      </c>
      <c r="X185" s="111"/>
      <c r="Y185" s="186"/>
      <c r="Z185" s="189"/>
      <c r="AA185" s="281"/>
      <c r="AB185" s="281"/>
      <c r="AC185" s="163"/>
      <c r="AD185" s="164"/>
      <c r="AE185" s="192"/>
      <c r="AF185" s="192"/>
      <c r="AG185" s="163"/>
      <c r="AH185" s="164"/>
      <c r="AI185" s="282"/>
    </row>
    <row r="186" spans="1:42" ht="12.75" customHeight="1" thickBot="1">
      <c r="A186" s="175">
        <v>6</v>
      </c>
      <c r="B186" s="176"/>
      <c r="C186" s="176"/>
      <c r="D186" s="176"/>
      <c r="E186" s="176"/>
      <c r="F186" s="177"/>
      <c r="G186" s="70"/>
      <c r="H186" s="110"/>
      <c r="I186" s="68">
        <f>W180</f>
        <v>6</v>
      </c>
      <c r="J186" s="69" t="s">
        <v>196</v>
      </c>
      <c r="K186" s="72">
        <f>U180</f>
        <v>15</v>
      </c>
      <c r="L186" s="71"/>
      <c r="M186" s="70"/>
      <c r="N186" s="110"/>
      <c r="O186" s="68">
        <f>W183</f>
        <v>15</v>
      </c>
      <c r="P186" s="110" t="s">
        <v>196</v>
      </c>
      <c r="Q186" s="72">
        <f>U183</f>
        <v>9</v>
      </c>
      <c r="R186" s="71"/>
      <c r="S186" s="273"/>
      <c r="T186" s="274"/>
      <c r="U186" s="274"/>
      <c r="V186" s="274"/>
      <c r="W186" s="274"/>
      <c r="X186" s="274"/>
      <c r="Y186" s="184">
        <f>COUNTIF(G186:X188,"○")</f>
        <v>1</v>
      </c>
      <c r="Z186" s="187">
        <f>COUNTIF(G186:X188,"●")</f>
        <v>1</v>
      </c>
      <c r="AA186" s="279">
        <f>H187+N187</f>
        <v>2</v>
      </c>
      <c r="AB186" s="279">
        <f>L187+R187</f>
        <v>3</v>
      </c>
      <c r="AC186" s="159">
        <f>IF(AB186=0,"----",AA186/AB186)</f>
        <v>0.66666666666666663</v>
      </c>
      <c r="AD186" s="160"/>
      <c r="AE186" s="190">
        <f>SUM(I186:I188,O186:O188)</f>
        <v>60</v>
      </c>
      <c r="AF186" s="190">
        <f>SUM(K186:K188,Q186:Q188)</f>
        <v>68</v>
      </c>
      <c r="AG186" s="159">
        <f>AE186/AF186</f>
        <v>0.88235294117647056</v>
      </c>
      <c r="AH186" s="160"/>
      <c r="AI186" s="264">
        <v>2</v>
      </c>
    </row>
    <row r="187" spans="1:42" ht="12.75" customHeight="1" thickBot="1">
      <c r="A187" s="266" t="str">
        <f>M93</f>
        <v>チームHIRO</v>
      </c>
      <c r="B187" s="267"/>
      <c r="C187" s="267"/>
      <c r="D187" s="267"/>
      <c r="E187" s="267"/>
      <c r="F187" s="268"/>
      <c r="G187" s="73" t="str">
        <f>IF(S181="○","●",IF(S181="△","△",IF(S181="●","○",IF(S181="",""))))</f>
        <v>●</v>
      </c>
      <c r="H187" s="76">
        <f>IF(X181="","",X181)</f>
        <v>0</v>
      </c>
      <c r="I187" s="73">
        <f>IF(W181="","",W181)</f>
        <v>10</v>
      </c>
      <c r="J187" s="76" t="str">
        <f>IF(I187="","","-")</f>
        <v>-</v>
      </c>
      <c r="K187" s="112">
        <f>IF(U181="","",U181)</f>
        <v>15</v>
      </c>
      <c r="L187" s="112">
        <f>IF(T181="","",T181)</f>
        <v>2</v>
      </c>
      <c r="M187" s="73" t="str">
        <f>IF(S184="○","●",IF(S184="△","△",IF(S184="●","○",IF(S184="",""))))</f>
        <v>○</v>
      </c>
      <c r="N187" s="76">
        <f>IF(X184="","",X184)</f>
        <v>2</v>
      </c>
      <c r="O187" s="73">
        <f>IF(W184="","",W184)</f>
        <v>14</v>
      </c>
      <c r="P187" s="76" t="str">
        <f>IF(O187="","","-")</f>
        <v>-</v>
      </c>
      <c r="Q187" s="112">
        <f>IF(U184="","",U184)</f>
        <v>15</v>
      </c>
      <c r="R187" s="112">
        <f>IF(T184="","",T184)</f>
        <v>1</v>
      </c>
      <c r="S187" s="275"/>
      <c r="T187" s="276"/>
      <c r="U187" s="276"/>
      <c r="V187" s="276"/>
      <c r="W187" s="276"/>
      <c r="X187" s="276"/>
      <c r="Y187" s="185"/>
      <c r="Z187" s="188"/>
      <c r="AA187" s="280"/>
      <c r="AB187" s="280"/>
      <c r="AC187" s="161"/>
      <c r="AD187" s="162"/>
      <c r="AE187" s="191"/>
      <c r="AF187" s="191"/>
      <c r="AG187" s="161"/>
      <c r="AH187" s="162"/>
      <c r="AI187" s="264"/>
    </row>
    <row r="188" spans="1:42" ht="12.75" customHeight="1" thickBot="1">
      <c r="A188" s="269"/>
      <c r="B188" s="270"/>
      <c r="C188" s="270"/>
      <c r="D188" s="270"/>
      <c r="E188" s="270"/>
      <c r="F188" s="271"/>
      <c r="G188" s="80"/>
      <c r="H188" s="111"/>
      <c r="I188" s="78" t="str">
        <f>IF(W182="","",W182)</f>
        <v/>
      </c>
      <c r="J188" s="79" t="str">
        <f>IF(I188="","","-")</f>
        <v/>
      </c>
      <c r="K188" s="82" t="str">
        <f>IF(U182="","",U182)</f>
        <v/>
      </c>
      <c r="L188" s="81"/>
      <c r="M188" s="80"/>
      <c r="N188" s="111"/>
      <c r="O188" s="78">
        <f>IF(W185="","",W185)</f>
        <v>15</v>
      </c>
      <c r="P188" s="79" t="str">
        <f>IF(O188="","","-")</f>
        <v>-</v>
      </c>
      <c r="Q188" s="82">
        <f>IF(U185="","",U185)</f>
        <v>14</v>
      </c>
      <c r="R188" s="81"/>
      <c r="S188" s="277"/>
      <c r="T188" s="278"/>
      <c r="U188" s="278"/>
      <c r="V188" s="278"/>
      <c r="W188" s="278"/>
      <c r="X188" s="278"/>
      <c r="Y188" s="186"/>
      <c r="Z188" s="189"/>
      <c r="AA188" s="281"/>
      <c r="AB188" s="281"/>
      <c r="AC188" s="163"/>
      <c r="AD188" s="164"/>
      <c r="AE188" s="192"/>
      <c r="AF188" s="192"/>
      <c r="AG188" s="163"/>
      <c r="AH188" s="164"/>
      <c r="AI188" s="265"/>
    </row>
    <row r="189" spans="1:42" s="63" customFormat="1" ht="15" customHeight="1">
      <c r="A189" s="113"/>
      <c r="B189" s="113"/>
      <c r="C189" s="258" t="s">
        <v>197</v>
      </c>
      <c r="D189" s="258"/>
      <c r="E189" s="259" t="str">
        <f>IF(AI180=1,A181,IF(AI183=1,A184,IF(AI186=1,A187)))</f>
        <v>Ａｍｂｉｔｉｏｕｓ・Ｇ</v>
      </c>
      <c r="F189" s="259"/>
      <c r="G189" s="260"/>
      <c r="H189" s="260"/>
      <c r="I189" s="260"/>
      <c r="J189" s="260"/>
      <c r="K189" s="261" t="s">
        <v>198</v>
      </c>
      <c r="L189" s="261"/>
      <c r="M189" s="260" t="str">
        <f>IF(AI180=2,A181,IF(AI183=2,A184,IF(AI186=2,A187)))</f>
        <v>チームHIRO</v>
      </c>
      <c r="N189" s="260"/>
      <c r="O189" s="260"/>
      <c r="P189" s="260"/>
      <c r="Q189" s="260"/>
      <c r="R189" s="260"/>
      <c r="S189" s="261" t="s">
        <v>199</v>
      </c>
      <c r="T189" s="261"/>
      <c r="U189" s="260" t="str">
        <f>IF(AI180=3,A181,IF(AI183=3,A184,IF(AI186=3,A187)))</f>
        <v>gaggles</v>
      </c>
      <c r="V189" s="260"/>
      <c r="W189" s="260"/>
      <c r="X189" s="260"/>
      <c r="Y189" s="259"/>
      <c r="Z189" s="259"/>
      <c r="AA189" s="116"/>
      <c r="AB189" s="116"/>
      <c r="AC189" s="117"/>
      <c r="AD189" s="117"/>
      <c r="AE189" s="117"/>
      <c r="AF189" s="117"/>
      <c r="AG189" s="117"/>
      <c r="AH189" s="117"/>
      <c r="AI189" s="76"/>
      <c r="AJ189" s="118"/>
      <c r="AK189" s="118"/>
      <c r="AL189" s="93"/>
      <c r="AM189" s="93"/>
      <c r="AN189" s="118"/>
      <c r="AO189" s="118"/>
      <c r="AP189" s="94"/>
    </row>
    <row r="190" spans="1:42" ht="12.75" customHeight="1">
      <c r="A190" s="91"/>
      <c r="B190" s="91"/>
      <c r="C190" s="91"/>
      <c r="D190" s="91"/>
      <c r="E190" s="91"/>
      <c r="F190" s="91"/>
      <c r="G190" s="76"/>
      <c r="H190" s="76"/>
      <c r="I190" s="76"/>
      <c r="J190" s="76"/>
      <c r="K190" s="76"/>
      <c r="L190" s="76"/>
      <c r="M190" s="76"/>
      <c r="N190" s="76"/>
      <c r="O190" s="76"/>
      <c r="P190" s="76"/>
      <c r="Q190" s="76"/>
      <c r="R190" s="76"/>
      <c r="S190" s="76"/>
      <c r="T190" s="76"/>
      <c r="U190" s="76"/>
      <c r="V190" s="76"/>
      <c r="W190" s="76"/>
      <c r="X190" s="76"/>
      <c r="Y190" s="76"/>
      <c r="Z190" s="76"/>
      <c r="AA190" s="76"/>
      <c r="AB190" s="76"/>
      <c r="AC190" s="92"/>
      <c r="AD190" s="92"/>
      <c r="AE190" s="93"/>
      <c r="AF190" s="93"/>
      <c r="AG190" s="92"/>
      <c r="AH190" s="92"/>
      <c r="AI190" s="94"/>
    </row>
    <row r="191" spans="1:42" ht="12.75" customHeight="1">
      <c r="A191" s="63"/>
      <c r="B191" s="63"/>
      <c r="C191" s="63"/>
      <c r="D191" s="63"/>
      <c r="E191" s="63"/>
      <c r="F191" s="63"/>
      <c r="G191" s="63"/>
      <c r="H191" s="63"/>
      <c r="I191" s="63"/>
      <c r="J191" s="95">
        <f>A180</f>
        <v>4</v>
      </c>
      <c r="K191" s="263" t="str">
        <f>A181</f>
        <v>Ａｍｂｉｔｉｏｕｓ・Ｇ</v>
      </c>
      <c r="L191" s="263"/>
      <c r="M191" s="263"/>
      <c r="N191" s="263"/>
      <c r="O191" s="263"/>
      <c r="P191" s="63"/>
      <c r="Q191" s="63"/>
      <c r="R191" s="63"/>
      <c r="S191" s="63"/>
      <c r="T191" s="63"/>
      <c r="U191" s="63"/>
      <c r="V191" s="63"/>
      <c r="W191" s="63"/>
      <c r="X191" s="63"/>
      <c r="Y191" s="63"/>
      <c r="Z191" s="63"/>
      <c r="AA191" s="63"/>
      <c r="AB191" s="63"/>
      <c r="AC191" s="63"/>
      <c r="AD191" s="63"/>
      <c r="AE191" s="63"/>
      <c r="AF191" s="63"/>
      <c r="AG191" s="63"/>
      <c r="AH191" s="63"/>
      <c r="AI191" s="63"/>
    </row>
    <row r="192" spans="1:42" ht="12.75" customHeight="1">
      <c r="A192" s="63"/>
      <c r="B192" s="63"/>
      <c r="C192" s="63"/>
      <c r="D192" s="63"/>
      <c r="E192" s="63"/>
      <c r="F192" s="63"/>
      <c r="G192" s="63"/>
      <c r="H192" s="63"/>
      <c r="I192" s="63"/>
      <c r="J192" s="63"/>
      <c r="K192" s="63"/>
      <c r="L192" s="63"/>
      <c r="M192" s="63"/>
      <c r="N192" s="63"/>
      <c r="O192" s="63"/>
      <c r="P192" s="272" t="s">
        <v>79</v>
      </c>
      <c r="Q192" s="272"/>
      <c r="R192" s="272"/>
      <c r="S192" s="272"/>
      <c r="T192" s="272"/>
      <c r="U192" s="272"/>
      <c r="V192" s="272"/>
      <c r="W192" s="272"/>
      <c r="X192" s="272"/>
      <c r="Y192" s="272"/>
      <c r="Z192" s="272"/>
      <c r="AA192" s="272"/>
      <c r="AB192" s="272"/>
      <c r="AC192" s="272"/>
      <c r="AD192" s="272"/>
      <c r="AE192" s="174" t="s">
        <v>10</v>
      </c>
      <c r="AF192" s="174"/>
      <c r="AG192" s="174"/>
      <c r="AH192" s="174"/>
      <c r="AI192" s="174"/>
    </row>
    <row r="193" spans="1:35" ht="12.75" customHeight="1">
      <c r="A193" s="63"/>
      <c r="B193" s="63"/>
      <c r="C193" s="63"/>
      <c r="D193" s="63"/>
      <c r="E193" s="63"/>
      <c r="F193" s="63"/>
      <c r="G193" s="63"/>
      <c r="H193" s="63"/>
      <c r="I193" s="63"/>
      <c r="J193" s="63"/>
      <c r="K193" s="63"/>
      <c r="L193" s="63"/>
      <c r="M193" s="63"/>
      <c r="N193" s="63"/>
      <c r="O193" s="63"/>
      <c r="P193" s="85" t="s">
        <v>59</v>
      </c>
      <c r="Q193" s="84"/>
      <c r="R193" s="84"/>
      <c r="S193" s="84"/>
      <c r="T193" s="146" t="str">
        <f>A181</f>
        <v>Ａｍｂｉｔｉｏｕｓ・Ｇ</v>
      </c>
      <c r="U193" s="146"/>
      <c r="V193" s="146"/>
      <c r="W193" s="146"/>
      <c r="X193" s="146"/>
      <c r="Y193" s="84" t="s">
        <v>11</v>
      </c>
      <c r="Z193" s="146" t="str">
        <f>A187</f>
        <v>チームHIRO</v>
      </c>
      <c r="AA193" s="146"/>
      <c r="AB193" s="146"/>
      <c r="AC193" s="146"/>
      <c r="AD193" s="146"/>
      <c r="AE193" s="146" t="str">
        <f>A184</f>
        <v>gaggles</v>
      </c>
      <c r="AF193" s="146"/>
      <c r="AG193" s="146"/>
      <c r="AH193" s="146"/>
      <c r="AI193" s="146"/>
    </row>
    <row r="194" spans="1:35" ht="12.75" customHeight="1">
      <c r="A194" s="63"/>
      <c r="B194" s="63"/>
      <c r="C194" s="63"/>
      <c r="D194" s="63"/>
      <c r="E194" s="63"/>
      <c r="F194" s="63"/>
      <c r="G194" s="63"/>
      <c r="H194" s="63"/>
      <c r="I194" s="63"/>
      <c r="J194" s="63"/>
      <c r="K194" s="63"/>
      <c r="L194" s="63"/>
      <c r="M194" s="63"/>
      <c r="N194" s="63"/>
      <c r="O194" s="63"/>
      <c r="P194" s="85" t="s">
        <v>62</v>
      </c>
      <c r="Q194" s="84"/>
      <c r="R194" s="84"/>
      <c r="S194" s="84"/>
      <c r="T194" s="146" t="str">
        <f>A184</f>
        <v>gaggles</v>
      </c>
      <c r="U194" s="146"/>
      <c r="V194" s="146"/>
      <c r="W194" s="146"/>
      <c r="X194" s="146"/>
      <c r="Y194" s="84" t="s">
        <v>11</v>
      </c>
      <c r="Z194" s="146" t="str">
        <f>A187</f>
        <v>チームHIRO</v>
      </c>
      <c r="AA194" s="146"/>
      <c r="AB194" s="146"/>
      <c r="AC194" s="146"/>
      <c r="AD194" s="146"/>
      <c r="AE194" s="146" t="str">
        <f>A181</f>
        <v>Ａｍｂｉｔｉｏｕｓ・Ｇ</v>
      </c>
      <c r="AF194" s="146"/>
      <c r="AG194" s="146"/>
      <c r="AH194" s="146"/>
      <c r="AI194" s="146"/>
    </row>
    <row r="195" spans="1:35" ht="12.75" customHeight="1">
      <c r="A195" s="63"/>
      <c r="B195" s="63"/>
      <c r="C195" s="63"/>
      <c r="D195" s="63"/>
      <c r="E195" s="63"/>
      <c r="F195" s="63"/>
      <c r="G195" s="63"/>
      <c r="H195" s="63"/>
      <c r="I195" s="63"/>
      <c r="J195" s="63"/>
      <c r="K195" s="63"/>
      <c r="L195" s="63"/>
      <c r="M195" s="63"/>
      <c r="N195" s="63"/>
      <c r="O195" s="63"/>
      <c r="P195" s="85" t="s">
        <v>66</v>
      </c>
      <c r="Q195" s="84"/>
      <c r="R195" s="84"/>
      <c r="S195" s="84"/>
      <c r="T195" s="146" t="str">
        <f>A181</f>
        <v>Ａｍｂｉｔｉｏｕｓ・Ｇ</v>
      </c>
      <c r="U195" s="146"/>
      <c r="V195" s="146"/>
      <c r="W195" s="146"/>
      <c r="X195" s="146"/>
      <c r="Y195" s="84" t="s">
        <v>11</v>
      </c>
      <c r="Z195" s="146" t="str">
        <f>A184</f>
        <v>gaggles</v>
      </c>
      <c r="AA195" s="146"/>
      <c r="AB195" s="146"/>
      <c r="AC195" s="146"/>
      <c r="AD195" s="146"/>
      <c r="AE195" s="146" t="str">
        <f>A187</f>
        <v>チームHIRO</v>
      </c>
      <c r="AF195" s="146"/>
      <c r="AG195" s="146"/>
      <c r="AH195" s="146"/>
      <c r="AI195" s="146"/>
    </row>
    <row r="196" spans="1:35" ht="12.75" customHeight="1">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row r="197" spans="1:35" ht="12.75" customHeight="1">
      <c r="A197" s="63"/>
      <c r="B197" s="63"/>
      <c r="C197" s="63"/>
      <c r="D197" s="262" t="str">
        <f>A184</f>
        <v>gaggles</v>
      </c>
      <c r="E197" s="262"/>
      <c r="F197" s="262"/>
      <c r="G197" s="262"/>
      <c r="H197" s="262"/>
      <c r="I197" s="95">
        <f>A183</f>
        <v>5</v>
      </c>
      <c r="J197" s="63"/>
      <c r="K197" s="63"/>
      <c r="L197" s="63"/>
      <c r="M197" s="63"/>
      <c r="N197" s="95">
        <f>A186</f>
        <v>6</v>
      </c>
      <c r="O197" s="263" t="str">
        <f>A187</f>
        <v>チームHIRO</v>
      </c>
      <c r="P197" s="263"/>
      <c r="Q197" s="263"/>
      <c r="R197" s="263"/>
      <c r="S197" s="263"/>
      <c r="T197" s="63"/>
      <c r="U197" s="63"/>
      <c r="V197" s="63"/>
      <c r="W197" s="63"/>
      <c r="X197" s="63"/>
      <c r="Y197" s="63"/>
      <c r="Z197" s="63"/>
      <c r="AA197" s="63"/>
      <c r="AB197" s="63"/>
      <c r="AC197" s="63"/>
      <c r="AD197" s="63"/>
      <c r="AE197" s="63"/>
      <c r="AF197" s="63"/>
      <c r="AG197" s="63"/>
      <c r="AH197" s="63"/>
      <c r="AI197" s="63"/>
    </row>
    <row r="198" spans="1:35" ht="12.75" customHeight="1"/>
    <row r="199" spans="1:35" ht="12.75" customHeight="1" thickBot="1">
      <c r="A199" s="62" t="s">
        <v>73</v>
      </c>
      <c r="B199" s="63"/>
      <c r="C199" s="63"/>
      <c r="D199" s="97"/>
      <c r="E199" s="97"/>
      <c r="F199" s="97"/>
      <c r="G199" s="97"/>
      <c r="H199" s="97"/>
      <c r="I199" s="95"/>
      <c r="J199" s="63"/>
      <c r="K199" s="63"/>
      <c r="L199" s="63"/>
      <c r="M199" s="63"/>
      <c r="N199" s="95"/>
      <c r="O199" s="96"/>
      <c r="P199" s="96"/>
      <c r="Q199" s="96"/>
      <c r="R199" s="96"/>
      <c r="S199" s="96"/>
      <c r="T199" s="63"/>
      <c r="U199" s="63"/>
      <c r="V199" s="63"/>
      <c r="W199" s="63"/>
      <c r="X199" s="63"/>
      <c r="Y199" s="63"/>
      <c r="Z199" s="63"/>
      <c r="AA199" s="63"/>
      <c r="AB199" s="63"/>
      <c r="AC199" s="63"/>
      <c r="AD199" s="63"/>
      <c r="AE199" s="63"/>
      <c r="AF199" s="63"/>
      <c r="AG199" s="63"/>
      <c r="AH199" s="63"/>
      <c r="AI199" s="63"/>
    </row>
    <row r="200" spans="1:35" ht="12.75" customHeight="1">
      <c r="A200" s="242"/>
      <c r="B200" s="243"/>
      <c r="C200" s="243"/>
      <c r="D200" s="243"/>
      <c r="E200" s="243"/>
      <c r="F200" s="244"/>
      <c r="G200" s="175">
        <f>A203</f>
        <v>7</v>
      </c>
      <c r="H200" s="176"/>
      <c r="I200" s="176"/>
      <c r="J200" s="176"/>
      <c r="K200" s="176"/>
      <c r="L200" s="177"/>
      <c r="M200" s="175">
        <f>A206</f>
        <v>8</v>
      </c>
      <c r="N200" s="176"/>
      <c r="O200" s="176"/>
      <c r="P200" s="176"/>
      <c r="Q200" s="176"/>
      <c r="R200" s="177"/>
      <c r="S200" s="175">
        <f>A209</f>
        <v>9</v>
      </c>
      <c r="T200" s="176"/>
      <c r="U200" s="176"/>
      <c r="V200" s="176"/>
      <c r="W200" s="176"/>
      <c r="X200" s="177"/>
      <c r="Y200" s="249" t="s">
        <v>0</v>
      </c>
      <c r="Z200" s="252" t="s">
        <v>1</v>
      </c>
      <c r="AA200" s="65" t="s">
        <v>2</v>
      </c>
      <c r="AB200" s="65" t="s">
        <v>3</v>
      </c>
      <c r="AC200" s="255" t="s">
        <v>2</v>
      </c>
      <c r="AD200" s="256"/>
      <c r="AE200" s="207" t="s">
        <v>4</v>
      </c>
      <c r="AF200" s="207" t="s">
        <v>5</v>
      </c>
      <c r="AG200" s="210" t="s">
        <v>6</v>
      </c>
      <c r="AH200" s="298"/>
      <c r="AI200" s="216" t="s">
        <v>7</v>
      </c>
    </row>
    <row r="201" spans="1:35" ht="12.75" customHeight="1">
      <c r="A201" s="218" t="s">
        <v>167</v>
      </c>
      <c r="B201" s="219"/>
      <c r="C201" s="219"/>
      <c r="D201" s="219"/>
      <c r="E201" s="219"/>
      <c r="F201" s="220"/>
      <c r="G201" s="304" t="str">
        <f>IF(A204=""," ",A204)</f>
        <v>ｍｉｎｔｏ＋ｇ</v>
      </c>
      <c r="H201" s="305"/>
      <c r="I201" s="305"/>
      <c r="J201" s="305"/>
      <c r="K201" s="305"/>
      <c r="L201" s="306"/>
      <c r="M201" s="304" t="str">
        <f>IF(A207=""," ",A207)</f>
        <v>炎神</v>
      </c>
      <c r="N201" s="305"/>
      <c r="O201" s="305"/>
      <c r="P201" s="305"/>
      <c r="Q201" s="305"/>
      <c r="R201" s="306"/>
      <c r="S201" s="304" t="str">
        <f>IF(A210=""," ",A210)</f>
        <v>町田イースト</v>
      </c>
      <c r="T201" s="305"/>
      <c r="U201" s="305"/>
      <c r="V201" s="305"/>
      <c r="W201" s="305"/>
      <c r="X201" s="306"/>
      <c r="Y201" s="250"/>
      <c r="Z201" s="295"/>
      <c r="AA201" s="66"/>
      <c r="AB201" s="66"/>
      <c r="AC201" s="235" t="s">
        <v>3</v>
      </c>
      <c r="AD201" s="236"/>
      <c r="AE201" s="208"/>
      <c r="AF201" s="208"/>
      <c r="AG201" s="299"/>
      <c r="AH201" s="300"/>
      <c r="AI201" s="217"/>
    </row>
    <row r="202" spans="1:35" ht="12.75" customHeight="1" thickBot="1">
      <c r="A202" s="287"/>
      <c r="B202" s="288"/>
      <c r="C202" s="288"/>
      <c r="D202" s="288"/>
      <c r="E202" s="288"/>
      <c r="F202" s="289"/>
      <c r="G202" s="307"/>
      <c r="H202" s="308"/>
      <c r="I202" s="308"/>
      <c r="J202" s="308"/>
      <c r="K202" s="308"/>
      <c r="L202" s="309"/>
      <c r="M202" s="307"/>
      <c r="N202" s="308"/>
      <c r="O202" s="308"/>
      <c r="P202" s="308"/>
      <c r="Q202" s="308"/>
      <c r="R202" s="309"/>
      <c r="S202" s="307"/>
      <c r="T202" s="308"/>
      <c r="U202" s="308"/>
      <c r="V202" s="308"/>
      <c r="W202" s="308"/>
      <c r="X202" s="309"/>
      <c r="Y202" s="251"/>
      <c r="Z202" s="296"/>
      <c r="AA202" s="90" t="s">
        <v>8</v>
      </c>
      <c r="AB202" s="90" t="s">
        <v>8</v>
      </c>
      <c r="AC202" s="240" t="s">
        <v>9</v>
      </c>
      <c r="AD202" s="241"/>
      <c r="AE202" s="297"/>
      <c r="AF202" s="297"/>
      <c r="AG202" s="301"/>
      <c r="AH202" s="302"/>
      <c r="AI202" s="303"/>
    </row>
    <row r="203" spans="1:35" ht="12.75" customHeight="1" thickBot="1">
      <c r="A203" s="175">
        <v>7</v>
      </c>
      <c r="B203" s="176"/>
      <c r="C203" s="176"/>
      <c r="D203" s="176"/>
      <c r="E203" s="176"/>
      <c r="F203" s="177"/>
      <c r="G203" s="290"/>
      <c r="H203" s="274"/>
      <c r="I203" s="274"/>
      <c r="J203" s="274"/>
      <c r="K203" s="274"/>
      <c r="L203" s="291"/>
      <c r="M203" s="70"/>
      <c r="N203" s="110"/>
      <c r="O203" s="70">
        <v>14</v>
      </c>
      <c r="P203" s="110" t="s">
        <v>196</v>
      </c>
      <c r="Q203" s="71">
        <v>15</v>
      </c>
      <c r="R203" s="71"/>
      <c r="S203" s="70"/>
      <c r="T203" s="110"/>
      <c r="U203" s="70">
        <v>15</v>
      </c>
      <c r="V203" s="110" t="s">
        <v>196</v>
      </c>
      <c r="W203" s="71">
        <v>9</v>
      </c>
      <c r="X203" s="110"/>
      <c r="Y203" s="184">
        <f>COUNTIF(G203:X205,"○")</f>
        <v>0</v>
      </c>
      <c r="Z203" s="187">
        <f>COUNTIF(G203:X205,"●")</f>
        <v>2</v>
      </c>
      <c r="AA203" s="187">
        <f>N204+T204</f>
        <v>1</v>
      </c>
      <c r="AB203" s="187">
        <f>R204+X204</f>
        <v>4</v>
      </c>
      <c r="AC203" s="159">
        <f>IF(AB203=0,"----",AA203/AB203)</f>
        <v>0.25</v>
      </c>
      <c r="AD203" s="160"/>
      <c r="AE203" s="190">
        <f>SUM(O203:O205,U203:U205)</f>
        <v>60</v>
      </c>
      <c r="AF203" s="190">
        <f>SUM(Q203:Q205,W203:W205)</f>
        <v>69</v>
      </c>
      <c r="AG203" s="159">
        <f>AE203/AF203</f>
        <v>0.86956521739130432</v>
      </c>
      <c r="AH203" s="160"/>
      <c r="AI203" s="282">
        <v>3</v>
      </c>
    </row>
    <row r="204" spans="1:35" ht="12.75" customHeight="1" thickBot="1">
      <c r="A204" s="193" t="str">
        <f>U139</f>
        <v>ｍｉｎｔｏ＋ｇ</v>
      </c>
      <c r="B204" s="194"/>
      <c r="C204" s="194"/>
      <c r="D204" s="194"/>
      <c r="E204" s="194"/>
      <c r="F204" s="195"/>
      <c r="G204" s="292"/>
      <c r="H204" s="276"/>
      <c r="I204" s="276"/>
      <c r="J204" s="276"/>
      <c r="K204" s="276"/>
      <c r="L204" s="286"/>
      <c r="M204" s="73" t="str">
        <f>IF(N204&gt;R204,"○",IF(N204=R204,"△",IF(N204&lt;R204,"●")))</f>
        <v>●</v>
      </c>
      <c r="N204" s="74">
        <v>0</v>
      </c>
      <c r="O204" s="75">
        <v>10</v>
      </c>
      <c r="P204" s="76" t="str">
        <f>IF(O204="","","-")</f>
        <v>-</v>
      </c>
      <c r="Q204" s="77">
        <v>15</v>
      </c>
      <c r="R204" s="77">
        <v>2</v>
      </c>
      <c r="S204" s="73" t="str">
        <f>IF(T204&gt;X204,"○",IF(T204=X204,"△",IF(T204&lt;X204,"●")))</f>
        <v>●</v>
      </c>
      <c r="T204" s="74">
        <v>1</v>
      </c>
      <c r="U204" s="75">
        <v>13</v>
      </c>
      <c r="V204" s="76" t="str">
        <f>IF(U204="","","-")</f>
        <v>-</v>
      </c>
      <c r="W204" s="77">
        <v>15</v>
      </c>
      <c r="X204" s="74">
        <v>2</v>
      </c>
      <c r="Y204" s="185"/>
      <c r="Z204" s="188"/>
      <c r="AA204" s="188"/>
      <c r="AB204" s="188"/>
      <c r="AC204" s="161"/>
      <c r="AD204" s="162"/>
      <c r="AE204" s="191"/>
      <c r="AF204" s="191"/>
      <c r="AG204" s="161"/>
      <c r="AH204" s="162"/>
      <c r="AI204" s="282"/>
    </row>
    <row r="205" spans="1:35" ht="12.75" customHeight="1" thickBot="1">
      <c r="A205" s="283"/>
      <c r="B205" s="284"/>
      <c r="C205" s="284"/>
      <c r="D205" s="284"/>
      <c r="E205" s="284"/>
      <c r="F205" s="285"/>
      <c r="G205" s="293"/>
      <c r="H205" s="278"/>
      <c r="I205" s="278"/>
      <c r="J205" s="278"/>
      <c r="K205" s="278"/>
      <c r="L205" s="294"/>
      <c r="M205" s="80"/>
      <c r="N205" s="111"/>
      <c r="O205" s="80"/>
      <c r="P205" s="79" t="str">
        <f>IF(O205="","","-")</f>
        <v/>
      </c>
      <c r="Q205" s="81"/>
      <c r="R205" s="81"/>
      <c r="S205" s="80"/>
      <c r="T205" s="111"/>
      <c r="U205" s="80">
        <v>8</v>
      </c>
      <c r="V205" s="79" t="str">
        <f>IF(U205="","","-")</f>
        <v>-</v>
      </c>
      <c r="W205" s="81">
        <v>15</v>
      </c>
      <c r="X205" s="111"/>
      <c r="Y205" s="186"/>
      <c r="Z205" s="189"/>
      <c r="AA205" s="189"/>
      <c r="AB205" s="189"/>
      <c r="AC205" s="163"/>
      <c r="AD205" s="164"/>
      <c r="AE205" s="192"/>
      <c r="AF205" s="192"/>
      <c r="AG205" s="163"/>
      <c r="AH205" s="164"/>
      <c r="AI205" s="282"/>
    </row>
    <row r="206" spans="1:35" ht="12.75" customHeight="1" thickBot="1">
      <c r="A206" s="175">
        <v>8</v>
      </c>
      <c r="B206" s="176"/>
      <c r="C206" s="176"/>
      <c r="D206" s="176"/>
      <c r="E206" s="176"/>
      <c r="F206" s="177"/>
      <c r="G206" s="70"/>
      <c r="H206" s="110"/>
      <c r="I206" s="68">
        <f>Q203</f>
        <v>15</v>
      </c>
      <c r="J206" s="69" t="s">
        <v>196</v>
      </c>
      <c r="K206" s="72">
        <f>O203</f>
        <v>14</v>
      </c>
      <c r="L206" s="71"/>
      <c r="M206" s="275"/>
      <c r="N206" s="276"/>
      <c r="O206" s="276"/>
      <c r="P206" s="276"/>
      <c r="Q206" s="276"/>
      <c r="R206" s="286"/>
      <c r="S206" s="70"/>
      <c r="T206" s="110"/>
      <c r="U206" s="70">
        <v>14</v>
      </c>
      <c r="V206" s="110" t="s">
        <v>196</v>
      </c>
      <c r="W206" s="71">
        <v>15</v>
      </c>
      <c r="X206" s="110"/>
      <c r="Y206" s="184">
        <f>COUNTIF(G206:X208,"○")</f>
        <v>1</v>
      </c>
      <c r="Z206" s="187">
        <f>COUNTIF(G206:X208,"●")</f>
        <v>1</v>
      </c>
      <c r="AA206" s="279">
        <f>H207+T207</f>
        <v>2</v>
      </c>
      <c r="AB206" s="279">
        <f>L207+X207</f>
        <v>2</v>
      </c>
      <c r="AC206" s="159">
        <f>IF(AB206=0,"----",AA206/AB206)</f>
        <v>1</v>
      </c>
      <c r="AD206" s="160"/>
      <c r="AE206" s="190">
        <f>SUM(I206:I208,U206:U208)</f>
        <v>53</v>
      </c>
      <c r="AF206" s="190">
        <f>SUM(K206:K208,W206:W208)</f>
        <v>54</v>
      </c>
      <c r="AG206" s="159">
        <f>AE206/AF206</f>
        <v>0.98148148148148151</v>
      </c>
      <c r="AH206" s="160"/>
      <c r="AI206" s="282">
        <v>2</v>
      </c>
    </row>
    <row r="207" spans="1:35" ht="12.75" customHeight="1" thickBot="1">
      <c r="A207" s="266" t="str">
        <f>U93</f>
        <v>炎神</v>
      </c>
      <c r="B207" s="267"/>
      <c r="C207" s="267"/>
      <c r="D207" s="267"/>
      <c r="E207" s="267"/>
      <c r="F207" s="268"/>
      <c r="G207" s="73" t="str">
        <f>IF(M204="○","●",IF(M204="△","△",IF(M204="●","○",IF(M204="",""))))</f>
        <v>○</v>
      </c>
      <c r="H207" s="76">
        <f>IF(R204="","",R204)</f>
        <v>2</v>
      </c>
      <c r="I207" s="73">
        <f>IF(Q204="","",Q204)</f>
        <v>15</v>
      </c>
      <c r="J207" s="76" t="str">
        <f>IF(I207="","","-")</f>
        <v>-</v>
      </c>
      <c r="K207" s="112">
        <f>IF(O204="","",O204)</f>
        <v>10</v>
      </c>
      <c r="L207" s="112">
        <f>IF(N204="","",N204)</f>
        <v>0</v>
      </c>
      <c r="M207" s="275"/>
      <c r="N207" s="276"/>
      <c r="O207" s="276"/>
      <c r="P207" s="276"/>
      <c r="Q207" s="276"/>
      <c r="R207" s="286"/>
      <c r="S207" s="73" t="str">
        <f>IF(T207&gt;X207,"○",IF(T207=X207,"△",IF(T207&lt;X207,"●")))</f>
        <v>●</v>
      </c>
      <c r="T207" s="74">
        <v>0</v>
      </c>
      <c r="U207" s="75">
        <v>9</v>
      </c>
      <c r="V207" s="76" t="str">
        <f>IF(U207="","","-")</f>
        <v>-</v>
      </c>
      <c r="W207" s="77">
        <v>15</v>
      </c>
      <c r="X207" s="74">
        <v>2</v>
      </c>
      <c r="Y207" s="185"/>
      <c r="Z207" s="188"/>
      <c r="AA207" s="280"/>
      <c r="AB207" s="280"/>
      <c r="AC207" s="161"/>
      <c r="AD207" s="162"/>
      <c r="AE207" s="191"/>
      <c r="AF207" s="191"/>
      <c r="AG207" s="161"/>
      <c r="AH207" s="162"/>
      <c r="AI207" s="282"/>
    </row>
    <row r="208" spans="1:35" ht="12.75" customHeight="1" thickBot="1">
      <c r="A208" s="269"/>
      <c r="B208" s="270"/>
      <c r="C208" s="270"/>
      <c r="D208" s="270"/>
      <c r="E208" s="270"/>
      <c r="F208" s="271"/>
      <c r="G208" s="80"/>
      <c r="H208" s="111"/>
      <c r="I208" s="78" t="str">
        <f>IF(Q205="","",Q205)</f>
        <v/>
      </c>
      <c r="J208" s="79" t="str">
        <f>IF(I208="","","-")</f>
        <v/>
      </c>
      <c r="K208" s="82" t="str">
        <f>IF(O205="","",O205)</f>
        <v/>
      </c>
      <c r="L208" s="81"/>
      <c r="M208" s="275"/>
      <c r="N208" s="276"/>
      <c r="O208" s="276"/>
      <c r="P208" s="276"/>
      <c r="Q208" s="276"/>
      <c r="R208" s="286"/>
      <c r="S208" s="80"/>
      <c r="T208" s="111"/>
      <c r="U208" s="80"/>
      <c r="V208" s="79" t="str">
        <f>IF(U208="","","-")</f>
        <v/>
      </c>
      <c r="W208" s="81"/>
      <c r="X208" s="111"/>
      <c r="Y208" s="186"/>
      <c r="Z208" s="189"/>
      <c r="AA208" s="281"/>
      <c r="AB208" s="281"/>
      <c r="AC208" s="163"/>
      <c r="AD208" s="164"/>
      <c r="AE208" s="192"/>
      <c r="AF208" s="192"/>
      <c r="AG208" s="163"/>
      <c r="AH208" s="164"/>
      <c r="AI208" s="282"/>
    </row>
    <row r="209" spans="1:42" ht="12.75" customHeight="1" thickBot="1">
      <c r="A209" s="175">
        <v>9</v>
      </c>
      <c r="B209" s="176"/>
      <c r="C209" s="176"/>
      <c r="D209" s="176"/>
      <c r="E209" s="176"/>
      <c r="F209" s="177"/>
      <c r="G209" s="70"/>
      <c r="H209" s="110"/>
      <c r="I209" s="68">
        <f>W203</f>
        <v>9</v>
      </c>
      <c r="J209" s="69" t="s">
        <v>196</v>
      </c>
      <c r="K209" s="72">
        <f>U203</f>
        <v>15</v>
      </c>
      <c r="L209" s="71"/>
      <c r="M209" s="70"/>
      <c r="N209" s="110"/>
      <c r="O209" s="68">
        <f>W206</f>
        <v>15</v>
      </c>
      <c r="P209" s="110" t="s">
        <v>196</v>
      </c>
      <c r="Q209" s="72">
        <f>U206</f>
        <v>14</v>
      </c>
      <c r="R209" s="71"/>
      <c r="S209" s="273"/>
      <c r="T209" s="274"/>
      <c r="U209" s="274"/>
      <c r="V209" s="274"/>
      <c r="W209" s="274"/>
      <c r="X209" s="274"/>
      <c r="Y209" s="184">
        <f>COUNTIF(G209:X211,"○")</f>
        <v>2</v>
      </c>
      <c r="Z209" s="187">
        <f>COUNTIF(G209:X211,"●")</f>
        <v>0</v>
      </c>
      <c r="AA209" s="279">
        <f>H210+N210</f>
        <v>4</v>
      </c>
      <c r="AB209" s="279">
        <f>L210+R210</f>
        <v>1</v>
      </c>
      <c r="AC209" s="159">
        <f>IF(AB209=0,"----",AA209/AB209)</f>
        <v>4</v>
      </c>
      <c r="AD209" s="160"/>
      <c r="AE209" s="190">
        <f>SUM(I209:I211,O209:O211)</f>
        <v>69</v>
      </c>
      <c r="AF209" s="190">
        <f>SUM(K209:K211,Q209:Q211)</f>
        <v>59</v>
      </c>
      <c r="AG209" s="159">
        <f>AE209/AF209</f>
        <v>1.1694915254237288</v>
      </c>
      <c r="AH209" s="160"/>
      <c r="AI209" s="264">
        <v>1</v>
      </c>
    </row>
    <row r="210" spans="1:42" ht="12.75" customHeight="1" thickBot="1">
      <c r="A210" s="266" t="str">
        <f>U116</f>
        <v>町田イースト</v>
      </c>
      <c r="B210" s="267"/>
      <c r="C210" s="267"/>
      <c r="D210" s="267"/>
      <c r="E210" s="267"/>
      <c r="F210" s="268"/>
      <c r="G210" s="73" t="str">
        <f>IF(S204="○","●",IF(S204="△","△",IF(S204="●","○",IF(S204="",""))))</f>
        <v>○</v>
      </c>
      <c r="H210" s="76">
        <f>IF(X204="","",X204)</f>
        <v>2</v>
      </c>
      <c r="I210" s="73">
        <f>IF(W204="","",W204)</f>
        <v>15</v>
      </c>
      <c r="J210" s="76" t="str">
        <f>IF(I210="","","-")</f>
        <v>-</v>
      </c>
      <c r="K210" s="112">
        <f>IF(U204="","",U204)</f>
        <v>13</v>
      </c>
      <c r="L210" s="112">
        <f>IF(T204="","",T204)</f>
        <v>1</v>
      </c>
      <c r="M210" s="73" t="str">
        <f>IF(S207="○","●",IF(S207="△","△",IF(S207="●","○",IF(S207="",""))))</f>
        <v>○</v>
      </c>
      <c r="N210" s="76">
        <f>IF(X207="","",X207)</f>
        <v>2</v>
      </c>
      <c r="O210" s="73">
        <f>IF(W207="","",W207)</f>
        <v>15</v>
      </c>
      <c r="P210" s="76" t="str">
        <f>IF(O210="","","-")</f>
        <v>-</v>
      </c>
      <c r="Q210" s="112">
        <f>IF(U207="","",U207)</f>
        <v>9</v>
      </c>
      <c r="R210" s="112">
        <f>IF(T207="","",T207)</f>
        <v>0</v>
      </c>
      <c r="S210" s="275"/>
      <c r="T210" s="276"/>
      <c r="U210" s="276"/>
      <c r="V210" s="276"/>
      <c r="W210" s="276"/>
      <c r="X210" s="276"/>
      <c r="Y210" s="185"/>
      <c r="Z210" s="188"/>
      <c r="AA210" s="280"/>
      <c r="AB210" s="280"/>
      <c r="AC210" s="161"/>
      <c r="AD210" s="162"/>
      <c r="AE210" s="191"/>
      <c r="AF210" s="191"/>
      <c r="AG210" s="161"/>
      <c r="AH210" s="162"/>
      <c r="AI210" s="264"/>
    </row>
    <row r="211" spans="1:42" ht="12.75" customHeight="1" thickBot="1">
      <c r="A211" s="269"/>
      <c r="B211" s="270"/>
      <c r="C211" s="270"/>
      <c r="D211" s="270"/>
      <c r="E211" s="270"/>
      <c r="F211" s="271"/>
      <c r="G211" s="80"/>
      <c r="H211" s="111"/>
      <c r="I211" s="78">
        <f>IF(W205="","",W205)</f>
        <v>15</v>
      </c>
      <c r="J211" s="79" t="str">
        <f>IF(I211="","","-")</f>
        <v>-</v>
      </c>
      <c r="K211" s="82">
        <f>IF(U205="","",U205)</f>
        <v>8</v>
      </c>
      <c r="L211" s="81"/>
      <c r="M211" s="80"/>
      <c r="N211" s="111"/>
      <c r="O211" s="78" t="str">
        <f>IF(W208="","",W208)</f>
        <v/>
      </c>
      <c r="P211" s="79" t="str">
        <f>IF(O211="","","-")</f>
        <v/>
      </c>
      <c r="Q211" s="82" t="str">
        <f>IF(U208="","",U208)</f>
        <v/>
      </c>
      <c r="R211" s="81"/>
      <c r="S211" s="277"/>
      <c r="T211" s="278"/>
      <c r="U211" s="278"/>
      <c r="V211" s="278"/>
      <c r="W211" s="278"/>
      <c r="X211" s="278"/>
      <c r="Y211" s="186"/>
      <c r="Z211" s="189"/>
      <c r="AA211" s="281"/>
      <c r="AB211" s="281"/>
      <c r="AC211" s="163"/>
      <c r="AD211" s="164"/>
      <c r="AE211" s="192"/>
      <c r="AF211" s="192"/>
      <c r="AG211" s="163"/>
      <c r="AH211" s="164"/>
      <c r="AI211" s="265"/>
    </row>
    <row r="212" spans="1:42" s="63" customFormat="1" ht="15" customHeight="1">
      <c r="A212" s="113"/>
      <c r="B212" s="113"/>
      <c r="C212" s="258" t="s">
        <v>197</v>
      </c>
      <c r="D212" s="258"/>
      <c r="E212" s="259" t="str">
        <f>IF(AI203=1,A204,IF(AI206=1,A207,IF(AI209=1,A210)))</f>
        <v>町田イースト</v>
      </c>
      <c r="F212" s="259"/>
      <c r="G212" s="260"/>
      <c r="H212" s="260"/>
      <c r="I212" s="260"/>
      <c r="J212" s="260"/>
      <c r="K212" s="261" t="s">
        <v>198</v>
      </c>
      <c r="L212" s="261"/>
      <c r="M212" s="260" t="str">
        <f>IF(AI203=2,A204,IF(AI206=2,A207,IF(AI209=2,A210)))</f>
        <v>炎神</v>
      </c>
      <c r="N212" s="260"/>
      <c r="O212" s="260"/>
      <c r="P212" s="260"/>
      <c r="Q212" s="260"/>
      <c r="R212" s="260"/>
      <c r="S212" s="261" t="s">
        <v>199</v>
      </c>
      <c r="T212" s="261"/>
      <c r="U212" s="260" t="str">
        <f>IF(AI203=3,A204,IF(AI206=3,A207,IF(AI209=3,A210)))</f>
        <v>ｍｉｎｔｏ＋ｇ</v>
      </c>
      <c r="V212" s="260"/>
      <c r="W212" s="260"/>
      <c r="X212" s="260"/>
      <c r="Y212" s="259"/>
      <c r="Z212" s="259"/>
      <c r="AA212" s="116"/>
      <c r="AB212" s="116"/>
      <c r="AC212" s="117"/>
      <c r="AD212" s="117"/>
      <c r="AE212" s="117"/>
      <c r="AF212" s="117"/>
      <c r="AG212" s="117"/>
      <c r="AH212" s="117"/>
      <c r="AI212" s="76"/>
      <c r="AJ212" s="118"/>
      <c r="AK212" s="118"/>
      <c r="AL212" s="93"/>
      <c r="AM212" s="93"/>
      <c r="AN212" s="118"/>
      <c r="AO212" s="118"/>
      <c r="AP212" s="94"/>
    </row>
    <row r="213" spans="1:42" ht="12.75" customHeight="1">
      <c r="A213" s="91"/>
      <c r="B213" s="91"/>
      <c r="C213" s="91"/>
      <c r="D213" s="91"/>
      <c r="E213" s="91"/>
      <c r="F213" s="91"/>
      <c r="G213" s="76"/>
      <c r="H213" s="76"/>
      <c r="I213" s="76"/>
      <c r="J213" s="76"/>
      <c r="K213" s="76"/>
      <c r="L213" s="76"/>
      <c r="M213" s="76"/>
      <c r="N213" s="76"/>
      <c r="O213" s="76"/>
      <c r="P213" s="76"/>
      <c r="Q213" s="76"/>
      <c r="R213" s="76"/>
      <c r="S213" s="76"/>
      <c r="T213" s="76"/>
      <c r="U213" s="76"/>
      <c r="V213" s="76"/>
      <c r="W213" s="76"/>
      <c r="X213" s="76"/>
      <c r="Y213" s="76"/>
      <c r="Z213" s="76"/>
      <c r="AA213" s="76"/>
      <c r="AB213" s="76"/>
      <c r="AC213" s="92"/>
      <c r="AD213" s="92"/>
      <c r="AE213" s="93"/>
      <c r="AF213" s="93"/>
      <c r="AG213" s="92"/>
      <c r="AH213" s="92"/>
      <c r="AI213" s="94"/>
    </row>
    <row r="214" spans="1:42" ht="12.75" customHeight="1">
      <c r="A214" s="63"/>
      <c r="B214" s="63"/>
      <c r="C214" s="63"/>
      <c r="D214" s="63"/>
      <c r="E214" s="63"/>
      <c r="F214" s="63"/>
      <c r="G214" s="63"/>
      <c r="H214" s="63"/>
      <c r="I214" s="63"/>
      <c r="J214" s="95">
        <f>A203</f>
        <v>7</v>
      </c>
      <c r="K214" s="263" t="str">
        <f>A204</f>
        <v>ｍｉｎｔｏ＋ｇ</v>
      </c>
      <c r="L214" s="263"/>
      <c r="M214" s="263"/>
      <c r="N214" s="263"/>
      <c r="O214" s="263"/>
      <c r="P214" s="63"/>
      <c r="Q214" s="63"/>
      <c r="R214" s="63"/>
      <c r="S214" s="63"/>
      <c r="T214" s="63"/>
      <c r="U214" s="63"/>
      <c r="V214" s="63"/>
      <c r="W214" s="63"/>
      <c r="X214" s="63"/>
      <c r="Y214" s="63"/>
      <c r="Z214" s="63"/>
      <c r="AA214" s="63"/>
      <c r="AB214" s="63"/>
      <c r="AC214" s="63"/>
      <c r="AD214" s="63"/>
      <c r="AE214" s="63"/>
      <c r="AF214" s="63"/>
      <c r="AG214" s="63"/>
      <c r="AH214" s="63"/>
      <c r="AI214" s="63"/>
    </row>
    <row r="215" spans="1:42" ht="12.75" customHeight="1">
      <c r="A215" s="63"/>
      <c r="B215" s="63"/>
      <c r="C215" s="63"/>
      <c r="D215" s="63"/>
      <c r="E215" s="63"/>
      <c r="F215" s="63"/>
      <c r="G215" s="63"/>
      <c r="H215" s="63"/>
      <c r="I215" s="63"/>
      <c r="J215" s="63"/>
      <c r="K215" s="63"/>
      <c r="L215" s="63"/>
      <c r="M215" s="63"/>
      <c r="N215" s="63"/>
      <c r="O215" s="63"/>
      <c r="P215" s="272" t="s">
        <v>55</v>
      </c>
      <c r="Q215" s="272"/>
      <c r="R215" s="272"/>
      <c r="S215" s="272"/>
      <c r="T215" s="272"/>
      <c r="U215" s="272"/>
      <c r="V215" s="272"/>
      <c r="W215" s="272"/>
      <c r="X215" s="272"/>
      <c r="Y215" s="272"/>
      <c r="Z215" s="272"/>
      <c r="AA215" s="272"/>
      <c r="AB215" s="272"/>
      <c r="AC215" s="272"/>
      <c r="AD215" s="272"/>
      <c r="AE215" s="174" t="s">
        <v>10</v>
      </c>
      <c r="AF215" s="174"/>
      <c r="AG215" s="174"/>
      <c r="AH215" s="174"/>
      <c r="AI215" s="174"/>
    </row>
    <row r="216" spans="1:42" ht="12.75" customHeight="1">
      <c r="A216" s="63"/>
      <c r="B216" s="63"/>
      <c r="C216" s="63"/>
      <c r="D216" s="63"/>
      <c r="E216" s="63"/>
      <c r="F216" s="63"/>
      <c r="G216" s="63"/>
      <c r="H216" s="63"/>
      <c r="I216" s="63"/>
      <c r="J216" s="63"/>
      <c r="K216" s="63"/>
      <c r="L216" s="63"/>
      <c r="M216" s="63"/>
      <c r="N216" s="63"/>
      <c r="O216" s="63"/>
      <c r="P216" s="85" t="s">
        <v>59</v>
      </c>
      <c r="Q216" s="84"/>
      <c r="R216" s="84"/>
      <c r="S216" s="84"/>
      <c r="T216" s="146" t="str">
        <f>A204</f>
        <v>ｍｉｎｔｏ＋ｇ</v>
      </c>
      <c r="U216" s="146"/>
      <c r="V216" s="146"/>
      <c r="W216" s="146"/>
      <c r="X216" s="146"/>
      <c r="Y216" s="84" t="s">
        <v>11</v>
      </c>
      <c r="Z216" s="146" t="str">
        <f>A210</f>
        <v>町田イースト</v>
      </c>
      <c r="AA216" s="146"/>
      <c r="AB216" s="146"/>
      <c r="AC216" s="146"/>
      <c r="AD216" s="146"/>
      <c r="AE216" s="146" t="str">
        <f>A207</f>
        <v>炎神</v>
      </c>
      <c r="AF216" s="146"/>
      <c r="AG216" s="146"/>
      <c r="AH216" s="146"/>
      <c r="AI216" s="146"/>
    </row>
    <row r="217" spans="1:42" ht="12.75" customHeight="1">
      <c r="A217" s="63"/>
      <c r="B217" s="63"/>
      <c r="C217" s="63"/>
      <c r="D217" s="63"/>
      <c r="E217" s="63"/>
      <c r="F217" s="63"/>
      <c r="G217" s="63"/>
      <c r="H217" s="63"/>
      <c r="I217" s="63"/>
      <c r="J217" s="63"/>
      <c r="K217" s="63"/>
      <c r="L217" s="63"/>
      <c r="M217" s="63"/>
      <c r="N217" s="63"/>
      <c r="O217" s="63"/>
      <c r="P217" s="85" t="s">
        <v>62</v>
      </c>
      <c r="Q217" s="84"/>
      <c r="R217" s="84"/>
      <c r="S217" s="84"/>
      <c r="T217" s="146" t="str">
        <f>A207</f>
        <v>炎神</v>
      </c>
      <c r="U217" s="146"/>
      <c r="V217" s="146"/>
      <c r="W217" s="146"/>
      <c r="X217" s="146"/>
      <c r="Y217" s="84" t="s">
        <v>11</v>
      </c>
      <c r="Z217" s="146" t="str">
        <f>A210</f>
        <v>町田イースト</v>
      </c>
      <c r="AA217" s="146"/>
      <c r="AB217" s="146"/>
      <c r="AC217" s="146"/>
      <c r="AD217" s="146"/>
      <c r="AE217" s="146" t="str">
        <f>A204</f>
        <v>ｍｉｎｔｏ＋ｇ</v>
      </c>
      <c r="AF217" s="146"/>
      <c r="AG217" s="146"/>
      <c r="AH217" s="146"/>
      <c r="AI217" s="146"/>
    </row>
    <row r="218" spans="1:42" ht="12.75" customHeight="1">
      <c r="A218" s="63"/>
      <c r="B218" s="63"/>
      <c r="C218" s="63"/>
      <c r="D218" s="63"/>
      <c r="E218" s="63"/>
      <c r="F218" s="63"/>
      <c r="G218" s="63"/>
      <c r="H218" s="63"/>
      <c r="I218" s="63"/>
      <c r="J218" s="63"/>
      <c r="K218" s="63"/>
      <c r="L218" s="63"/>
      <c r="M218" s="63"/>
      <c r="N218" s="63"/>
      <c r="O218" s="63"/>
      <c r="P218" s="85" t="s">
        <v>66</v>
      </c>
      <c r="Q218" s="84"/>
      <c r="R218" s="84"/>
      <c r="S218" s="84"/>
      <c r="T218" s="146" t="str">
        <f>A204</f>
        <v>ｍｉｎｔｏ＋ｇ</v>
      </c>
      <c r="U218" s="146"/>
      <c r="V218" s="146"/>
      <c r="W218" s="146"/>
      <c r="X218" s="146"/>
      <c r="Y218" s="84" t="s">
        <v>11</v>
      </c>
      <c r="Z218" s="146" t="str">
        <f>A207</f>
        <v>炎神</v>
      </c>
      <c r="AA218" s="146"/>
      <c r="AB218" s="146"/>
      <c r="AC218" s="146"/>
      <c r="AD218" s="146"/>
      <c r="AE218" s="146" t="str">
        <f>A210</f>
        <v>町田イースト</v>
      </c>
      <c r="AF218" s="146"/>
      <c r="AG218" s="146"/>
      <c r="AH218" s="146"/>
      <c r="AI218" s="146"/>
    </row>
    <row r="219" spans="1:42" ht="12.7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row>
    <row r="220" spans="1:42" ht="12.75" customHeight="1">
      <c r="A220" s="63"/>
      <c r="B220" s="63"/>
      <c r="C220" s="63"/>
      <c r="D220" s="262" t="str">
        <f>A207</f>
        <v>炎神</v>
      </c>
      <c r="E220" s="262"/>
      <c r="F220" s="262"/>
      <c r="G220" s="262"/>
      <c r="H220" s="262"/>
      <c r="I220" s="95">
        <f>A206</f>
        <v>8</v>
      </c>
      <c r="J220" s="63"/>
      <c r="K220" s="63"/>
      <c r="L220" s="63"/>
      <c r="M220" s="63"/>
      <c r="N220" s="95">
        <f>A209</f>
        <v>9</v>
      </c>
      <c r="O220" s="263" t="str">
        <f>A210</f>
        <v>町田イースト</v>
      </c>
      <c r="P220" s="263"/>
      <c r="Q220" s="263"/>
      <c r="R220" s="263"/>
      <c r="S220" s="263"/>
      <c r="T220" s="63"/>
      <c r="U220" s="63"/>
      <c r="V220" s="63"/>
      <c r="W220" s="63"/>
      <c r="X220" s="63"/>
      <c r="Y220" s="63"/>
      <c r="Z220" s="63"/>
      <c r="AA220" s="63"/>
      <c r="AB220" s="63"/>
      <c r="AC220" s="63"/>
      <c r="AD220" s="63"/>
      <c r="AE220" s="63"/>
      <c r="AF220" s="63"/>
      <c r="AG220" s="63"/>
      <c r="AH220" s="63"/>
      <c r="AI220" s="63"/>
    </row>
    <row r="222" spans="1:42">
      <c r="D222" s="59" t="s">
        <v>206</v>
      </c>
    </row>
    <row r="223" spans="1:42">
      <c r="E223" s="59" t="s">
        <v>202</v>
      </c>
      <c r="H223" s="59" t="s">
        <v>209</v>
      </c>
    </row>
    <row r="224" spans="1:42">
      <c r="E224" s="59" t="s">
        <v>203</v>
      </c>
      <c r="H224" s="59" t="s">
        <v>44</v>
      </c>
    </row>
    <row r="225" spans="5:8">
      <c r="E225" s="59" t="s">
        <v>204</v>
      </c>
      <c r="H225" s="59" t="s">
        <v>122</v>
      </c>
    </row>
  </sheetData>
  <mergeCells count="675">
    <mergeCell ref="AE47:AI47"/>
    <mergeCell ref="T48:X48"/>
    <mergeCell ref="Z48:AD48"/>
    <mergeCell ref="AE48:AI48"/>
    <mergeCell ref="K44:O44"/>
    <mergeCell ref="P45:AD45"/>
    <mergeCell ref="AE45:AI45"/>
    <mergeCell ref="T46:X46"/>
    <mergeCell ref="Z46:AD46"/>
    <mergeCell ref="AE46:AI46"/>
    <mergeCell ref="AE39:AE41"/>
    <mergeCell ref="AF39:AF41"/>
    <mergeCell ref="AG39:AH41"/>
    <mergeCell ref="AI39:AI41"/>
    <mergeCell ref="A40:F41"/>
    <mergeCell ref="A39:F39"/>
    <mergeCell ref="S39:X41"/>
    <mergeCell ref="Y39:Y41"/>
    <mergeCell ref="Z39:Z41"/>
    <mergeCell ref="AA39:AA41"/>
    <mergeCell ref="AB39:AB41"/>
    <mergeCell ref="AC39:AD41"/>
    <mergeCell ref="AE36:AE38"/>
    <mergeCell ref="AF36:AF38"/>
    <mergeCell ref="AG36:AH38"/>
    <mergeCell ref="AI36:AI38"/>
    <mergeCell ref="A37:F38"/>
    <mergeCell ref="A36:F36"/>
    <mergeCell ref="M36:R38"/>
    <mergeCell ref="Y36:Y38"/>
    <mergeCell ref="Z36:Z38"/>
    <mergeCell ref="AA36:AA38"/>
    <mergeCell ref="AB36:AB38"/>
    <mergeCell ref="AC36:AD38"/>
    <mergeCell ref="AI33:AI35"/>
    <mergeCell ref="A34:F35"/>
    <mergeCell ref="A33:F33"/>
    <mergeCell ref="G33:L35"/>
    <mergeCell ref="Y33:Y35"/>
    <mergeCell ref="Z33:Z35"/>
    <mergeCell ref="AA33:AA35"/>
    <mergeCell ref="AB33:AB35"/>
    <mergeCell ref="AC33:AD35"/>
    <mergeCell ref="D27:H27"/>
    <mergeCell ref="O27:S27"/>
    <mergeCell ref="A30:F30"/>
    <mergeCell ref="G30:L30"/>
    <mergeCell ref="M30:R30"/>
    <mergeCell ref="S30:X30"/>
    <mergeCell ref="AE33:AE35"/>
    <mergeCell ref="AF33:AF35"/>
    <mergeCell ref="AG33:AH35"/>
    <mergeCell ref="AI30:AI32"/>
    <mergeCell ref="A31:F31"/>
    <mergeCell ref="G31:L32"/>
    <mergeCell ref="M31:R32"/>
    <mergeCell ref="S31:X32"/>
    <mergeCell ref="AC31:AD31"/>
    <mergeCell ref="A32:F32"/>
    <mergeCell ref="AC32:AD32"/>
    <mergeCell ref="Y30:Y32"/>
    <mergeCell ref="Z30:Z32"/>
    <mergeCell ref="AC30:AD30"/>
    <mergeCell ref="AE30:AE32"/>
    <mergeCell ref="AF30:AF32"/>
    <mergeCell ref="AG30:AH32"/>
    <mergeCell ref="AE22:AI22"/>
    <mergeCell ref="T23:X23"/>
    <mergeCell ref="Z23:AD23"/>
    <mergeCell ref="AE23:AI23"/>
    <mergeCell ref="AB16:AB18"/>
    <mergeCell ref="AC16:AD18"/>
    <mergeCell ref="AE16:AE18"/>
    <mergeCell ref="AF16:AF18"/>
    <mergeCell ref="AG16:AH18"/>
    <mergeCell ref="AI16:AI18"/>
    <mergeCell ref="P22:AD22"/>
    <mergeCell ref="A16:F16"/>
    <mergeCell ref="S16:X18"/>
    <mergeCell ref="Y16:Y18"/>
    <mergeCell ref="Z16:Z18"/>
    <mergeCell ref="AA16:AA18"/>
    <mergeCell ref="A17:F18"/>
    <mergeCell ref="AB13:AB15"/>
    <mergeCell ref="AC13:AD15"/>
    <mergeCell ref="K21:O21"/>
    <mergeCell ref="C19:D19"/>
    <mergeCell ref="E19:J19"/>
    <mergeCell ref="K19:L19"/>
    <mergeCell ref="M19:R19"/>
    <mergeCell ref="S19:T19"/>
    <mergeCell ref="U19:Z19"/>
    <mergeCell ref="AF13:AF15"/>
    <mergeCell ref="AG13:AH15"/>
    <mergeCell ref="AI13:AI15"/>
    <mergeCell ref="AE10:AE12"/>
    <mergeCell ref="AF10:AF12"/>
    <mergeCell ref="AG10:AH12"/>
    <mergeCell ref="AI10:AI12"/>
    <mergeCell ref="A11:F12"/>
    <mergeCell ref="A13:F13"/>
    <mergeCell ref="M13:R15"/>
    <mergeCell ref="Y13:Y15"/>
    <mergeCell ref="Z13:Z15"/>
    <mergeCell ref="AA13:AA15"/>
    <mergeCell ref="A14:F15"/>
    <mergeCell ref="A10:F10"/>
    <mergeCell ref="G10:L12"/>
    <mergeCell ref="Y10:Y12"/>
    <mergeCell ref="Z10:Z12"/>
    <mergeCell ref="AA10:AA12"/>
    <mergeCell ref="AB10:AB12"/>
    <mergeCell ref="AC10:AD12"/>
    <mergeCell ref="AE13:AE15"/>
    <mergeCell ref="A1:AI1"/>
    <mergeCell ref="A2:AI2"/>
    <mergeCell ref="A4:AI4"/>
    <mergeCell ref="A7:F7"/>
    <mergeCell ref="G7:L7"/>
    <mergeCell ref="M7:R7"/>
    <mergeCell ref="S7:X7"/>
    <mergeCell ref="Y7:Y9"/>
    <mergeCell ref="Z7:Z9"/>
    <mergeCell ref="AC7:AD7"/>
    <mergeCell ref="AF7:AF9"/>
    <mergeCell ref="AG7:AH9"/>
    <mergeCell ref="AI7:AI9"/>
    <mergeCell ref="A8:F8"/>
    <mergeCell ref="G8:L9"/>
    <mergeCell ref="M8:R9"/>
    <mergeCell ref="S8:X9"/>
    <mergeCell ref="AC8:AD8"/>
    <mergeCell ref="A9:F9"/>
    <mergeCell ref="AC9:AD9"/>
    <mergeCell ref="AE7:AE9"/>
    <mergeCell ref="T24:X24"/>
    <mergeCell ref="Z24:AD24"/>
    <mergeCell ref="AG53:AH55"/>
    <mergeCell ref="AI53:AI55"/>
    <mergeCell ref="A54:F54"/>
    <mergeCell ref="G54:L55"/>
    <mergeCell ref="M54:R55"/>
    <mergeCell ref="S54:X55"/>
    <mergeCell ref="AC54:AD54"/>
    <mergeCell ref="A55:F55"/>
    <mergeCell ref="AC55:AD55"/>
    <mergeCell ref="A53:F53"/>
    <mergeCell ref="G53:L53"/>
    <mergeCell ref="M53:R53"/>
    <mergeCell ref="S53:X53"/>
    <mergeCell ref="Y53:Y55"/>
    <mergeCell ref="Z53:Z55"/>
    <mergeCell ref="AC53:AD53"/>
    <mergeCell ref="AE53:AE55"/>
    <mergeCell ref="AF53:AF55"/>
    <mergeCell ref="AE24:AI24"/>
    <mergeCell ref="T25:X25"/>
    <mergeCell ref="Z25:AD25"/>
    <mergeCell ref="AE25:AI25"/>
    <mergeCell ref="AG56:AH58"/>
    <mergeCell ref="AI56:AI58"/>
    <mergeCell ref="A57:F58"/>
    <mergeCell ref="A59:F59"/>
    <mergeCell ref="M59:R61"/>
    <mergeCell ref="Y59:Y61"/>
    <mergeCell ref="Z59:Z61"/>
    <mergeCell ref="AA59:AA61"/>
    <mergeCell ref="AB59:AB61"/>
    <mergeCell ref="AC59:AD61"/>
    <mergeCell ref="AE59:AE61"/>
    <mergeCell ref="AF59:AF61"/>
    <mergeCell ref="AG59:AH61"/>
    <mergeCell ref="AI59:AI61"/>
    <mergeCell ref="A60:F61"/>
    <mergeCell ref="A56:F56"/>
    <mergeCell ref="G56:L58"/>
    <mergeCell ref="Y56:Y58"/>
    <mergeCell ref="Z56:Z58"/>
    <mergeCell ref="AA56:AA58"/>
    <mergeCell ref="AB56:AB58"/>
    <mergeCell ref="AC56:AD58"/>
    <mergeCell ref="AE56:AE58"/>
    <mergeCell ref="AF56:AF58"/>
    <mergeCell ref="AG62:AH64"/>
    <mergeCell ref="AI62:AI64"/>
    <mergeCell ref="A63:F64"/>
    <mergeCell ref="A62:F62"/>
    <mergeCell ref="S62:X64"/>
    <mergeCell ref="Y62:Y64"/>
    <mergeCell ref="Z62:Z64"/>
    <mergeCell ref="AA62:AA64"/>
    <mergeCell ref="AB62:AB64"/>
    <mergeCell ref="AC62:AD64"/>
    <mergeCell ref="AE62:AE64"/>
    <mergeCell ref="AF62:AF64"/>
    <mergeCell ref="K67:O67"/>
    <mergeCell ref="P68:AD68"/>
    <mergeCell ref="AE68:AI68"/>
    <mergeCell ref="T69:X69"/>
    <mergeCell ref="Z69:AD69"/>
    <mergeCell ref="AE69:AI69"/>
    <mergeCell ref="T70:X70"/>
    <mergeCell ref="Z70:AD70"/>
    <mergeCell ref="AE70:AI70"/>
    <mergeCell ref="T71:X71"/>
    <mergeCell ref="Z71:AD71"/>
    <mergeCell ref="AE71:AI71"/>
    <mergeCell ref="D73:H73"/>
    <mergeCell ref="O73:S73"/>
    <mergeCell ref="A75:AI75"/>
    <mergeCell ref="A76:AI76"/>
    <mergeCell ref="A78:AI78"/>
    <mergeCell ref="A81:F81"/>
    <mergeCell ref="G81:L81"/>
    <mergeCell ref="M81:R81"/>
    <mergeCell ref="S81:X81"/>
    <mergeCell ref="Y81:Y83"/>
    <mergeCell ref="Z81:Z83"/>
    <mergeCell ref="AC81:AD81"/>
    <mergeCell ref="AE81:AE83"/>
    <mergeCell ref="AF81:AF83"/>
    <mergeCell ref="AG81:AH83"/>
    <mergeCell ref="AI81:AI83"/>
    <mergeCell ref="A82:F82"/>
    <mergeCell ref="G82:L83"/>
    <mergeCell ref="M82:R83"/>
    <mergeCell ref="S82:X83"/>
    <mergeCell ref="AC82:AD82"/>
    <mergeCell ref="A83:F83"/>
    <mergeCell ref="AC83:AD83"/>
    <mergeCell ref="A84:F84"/>
    <mergeCell ref="G84:L86"/>
    <mergeCell ref="Y84:Y86"/>
    <mergeCell ref="Z84:Z86"/>
    <mergeCell ref="AA84:AA86"/>
    <mergeCell ref="AB84:AB86"/>
    <mergeCell ref="AC84:AD86"/>
    <mergeCell ref="AE84:AE86"/>
    <mergeCell ref="AF84:AF86"/>
    <mergeCell ref="AG84:AH86"/>
    <mergeCell ref="AI84:AI86"/>
    <mergeCell ref="A85:F86"/>
    <mergeCell ref="A87:F87"/>
    <mergeCell ref="M87:R89"/>
    <mergeCell ref="Y87:Y89"/>
    <mergeCell ref="Z87:Z89"/>
    <mergeCell ref="AA87:AA89"/>
    <mergeCell ref="AB87:AB89"/>
    <mergeCell ref="AC87:AD89"/>
    <mergeCell ref="AE87:AE89"/>
    <mergeCell ref="AF87:AF89"/>
    <mergeCell ref="AG87:AH89"/>
    <mergeCell ref="AI87:AI89"/>
    <mergeCell ref="A88:F89"/>
    <mergeCell ref="AG90:AH92"/>
    <mergeCell ref="AI90:AI92"/>
    <mergeCell ref="A91:F92"/>
    <mergeCell ref="K95:O95"/>
    <mergeCell ref="P96:AD96"/>
    <mergeCell ref="AE96:AI96"/>
    <mergeCell ref="T97:X97"/>
    <mergeCell ref="Z97:AD97"/>
    <mergeCell ref="AE97:AI97"/>
    <mergeCell ref="A90:F90"/>
    <mergeCell ref="S90:X92"/>
    <mergeCell ref="Y90:Y92"/>
    <mergeCell ref="Z90:Z92"/>
    <mergeCell ref="AA90:AA92"/>
    <mergeCell ref="AB90:AB92"/>
    <mergeCell ref="AC90:AD92"/>
    <mergeCell ref="AE90:AE92"/>
    <mergeCell ref="AF90:AF92"/>
    <mergeCell ref="C93:D93"/>
    <mergeCell ref="E93:J93"/>
    <mergeCell ref="K93:L93"/>
    <mergeCell ref="M93:R93"/>
    <mergeCell ref="S93:T93"/>
    <mergeCell ref="U93:Z93"/>
    <mergeCell ref="T98:X98"/>
    <mergeCell ref="Z98:AD98"/>
    <mergeCell ref="AE98:AI98"/>
    <mergeCell ref="T99:X99"/>
    <mergeCell ref="Z99:AD99"/>
    <mergeCell ref="AE99:AI99"/>
    <mergeCell ref="D101:H101"/>
    <mergeCell ref="O101:S101"/>
    <mergeCell ref="A104:F104"/>
    <mergeCell ref="G104:L104"/>
    <mergeCell ref="M104:R104"/>
    <mergeCell ref="S104:X104"/>
    <mergeCell ref="Y104:Y106"/>
    <mergeCell ref="Z104:Z106"/>
    <mergeCell ref="AC104:AD104"/>
    <mergeCell ref="AE104:AE106"/>
    <mergeCell ref="AF104:AF106"/>
    <mergeCell ref="AG104:AH106"/>
    <mergeCell ref="AI104:AI106"/>
    <mergeCell ref="A105:F105"/>
    <mergeCell ref="G105:L106"/>
    <mergeCell ref="M105:R106"/>
    <mergeCell ref="S105:X106"/>
    <mergeCell ref="AC105:AD105"/>
    <mergeCell ref="A106:F106"/>
    <mergeCell ref="AC106:AD106"/>
    <mergeCell ref="A107:F107"/>
    <mergeCell ref="G107:L109"/>
    <mergeCell ref="Y107:Y109"/>
    <mergeCell ref="Z107:Z109"/>
    <mergeCell ref="AA107:AA109"/>
    <mergeCell ref="AB107:AB109"/>
    <mergeCell ref="AC107:AD109"/>
    <mergeCell ref="AE107:AE109"/>
    <mergeCell ref="AF107:AF109"/>
    <mergeCell ref="AG107:AH109"/>
    <mergeCell ref="AI107:AI109"/>
    <mergeCell ref="A108:F109"/>
    <mergeCell ref="A110:F110"/>
    <mergeCell ref="M110:R112"/>
    <mergeCell ref="Y110:Y112"/>
    <mergeCell ref="Z110:Z112"/>
    <mergeCell ref="AA110:AA112"/>
    <mergeCell ref="AB110:AB112"/>
    <mergeCell ref="AC110:AD112"/>
    <mergeCell ref="AE110:AE112"/>
    <mergeCell ref="AF110:AF112"/>
    <mergeCell ref="AG110:AH112"/>
    <mergeCell ref="AI110:AI112"/>
    <mergeCell ref="A111:F112"/>
    <mergeCell ref="AG113:AH115"/>
    <mergeCell ref="AI113:AI115"/>
    <mergeCell ref="A114:F115"/>
    <mergeCell ref="K118:O118"/>
    <mergeCell ref="P119:AD119"/>
    <mergeCell ref="AE119:AI119"/>
    <mergeCell ref="T120:X120"/>
    <mergeCell ref="Z120:AD120"/>
    <mergeCell ref="AE120:AI120"/>
    <mergeCell ref="A113:F113"/>
    <mergeCell ref="S113:X115"/>
    <mergeCell ref="Y113:Y115"/>
    <mergeCell ref="Z113:Z115"/>
    <mergeCell ref="AA113:AA115"/>
    <mergeCell ref="AB113:AB115"/>
    <mergeCell ref="AC113:AD115"/>
    <mergeCell ref="AE113:AE115"/>
    <mergeCell ref="AF113:AF115"/>
    <mergeCell ref="C116:D116"/>
    <mergeCell ref="E116:J116"/>
    <mergeCell ref="K116:L116"/>
    <mergeCell ref="M116:R116"/>
    <mergeCell ref="S116:T116"/>
    <mergeCell ref="U116:Z116"/>
    <mergeCell ref="T121:X121"/>
    <mergeCell ref="Z121:AD121"/>
    <mergeCell ref="AE121:AI121"/>
    <mergeCell ref="T122:X122"/>
    <mergeCell ref="Z122:AD122"/>
    <mergeCell ref="AE122:AI122"/>
    <mergeCell ref="D124:H124"/>
    <mergeCell ref="O124:S124"/>
    <mergeCell ref="A127:F127"/>
    <mergeCell ref="G127:L127"/>
    <mergeCell ref="M127:R127"/>
    <mergeCell ref="S127:X127"/>
    <mergeCell ref="Y127:Y129"/>
    <mergeCell ref="Z127:Z129"/>
    <mergeCell ref="AC127:AD127"/>
    <mergeCell ref="AE127:AE129"/>
    <mergeCell ref="AF127:AF129"/>
    <mergeCell ref="AG127:AH129"/>
    <mergeCell ref="AI127:AI129"/>
    <mergeCell ref="A128:F128"/>
    <mergeCell ref="G128:L129"/>
    <mergeCell ref="M128:R129"/>
    <mergeCell ref="S128:X129"/>
    <mergeCell ref="AC128:AD128"/>
    <mergeCell ref="A129:F129"/>
    <mergeCell ref="AC129:AD129"/>
    <mergeCell ref="A130:F130"/>
    <mergeCell ref="G130:L132"/>
    <mergeCell ref="Y130:Y132"/>
    <mergeCell ref="Z130:Z132"/>
    <mergeCell ref="AA130:AA132"/>
    <mergeCell ref="AB130:AB132"/>
    <mergeCell ref="AC130:AD132"/>
    <mergeCell ref="AE130:AE132"/>
    <mergeCell ref="AF130:AF132"/>
    <mergeCell ref="AG130:AH132"/>
    <mergeCell ref="AI130:AI132"/>
    <mergeCell ref="A131:F132"/>
    <mergeCell ref="A133:F133"/>
    <mergeCell ref="M133:R135"/>
    <mergeCell ref="Y133:Y135"/>
    <mergeCell ref="Z133:Z135"/>
    <mergeCell ref="AA133:AA135"/>
    <mergeCell ref="AB133:AB135"/>
    <mergeCell ref="AC133:AD135"/>
    <mergeCell ref="AE133:AE135"/>
    <mergeCell ref="AF133:AF135"/>
    <mergeCell ref="AG133:AH135"/>
    <mergeCell ref="AI133:AI135"/>
    <mergeCell ref="A134:F135"/>
    <mergeCell ref="AG136:AH138"/>
    <mergeCell ref="AI136:AI138"/>
    <mergeCell ref="A137:F138"/>
    <mergeCell ref="K141:O141"/>
    <mergeCell ref="P142:AD142"/>
    <mergeCell ref="AE142:AI142"/>
    <mergeCell ref="T143:X143"/>
    <mergeCell ref="Z143:AD143"/>
    <mergeCell ref="AE143:AI143"/>
    <mergeCell ref="A136:F136"/>
    <mergeCell ref="S136:X138"/>
    <mergeCell ref="Y136:Y138"/>
    <mergeCell ref="Z136:Z138"/>
    <mergeCell ref="AA136:AA138"/>
    <mergeCell ref="AB136:AB138"/>
    <mergeCell ref="AC136:AD138"/>
    <mergeCell ref="AE136:AE138"/>
    <mergeCell ref="AF136:AF138"/>
    <mergeCell ref="C139:D139"/>
    <mergeCell ref="E139:J139"/>
    <mergeCell ref="K139:L139"/>
    <mergeCell ref="M139:R139"/>
    <mergeCell ref="S139:T139"/>
    <mergeCell ref="U139:Z139"/>
    <mergeCell ref="T144:X144"/>
    <mergeCell ref="Z144:AD144"/>
    <mergeCell ref="AE144:AI144"/>
    <mergeCell ref="T145:X145"/>
    <mergeCell ref="Z145:AD145"/>
    <mergeCell ref="AE145:AI145"/>
    <mergeCell ref="D147:H147"/>
    <mergeCell ref="O147:S147"/>
    <mergeCell ref="A148:AI148"/>
    <mergeCell ref="A149:AI149"/>
    <mergeCell ref="A151:AI151"/>
    <mergeCell ref="A154:F154"/>
    <mergeCell ref="G154:L154"/>
    <mergeCell ref="M154:R154"/>
    <mergeCell ref="S154:X154"/>
    <mergeCell ref="Y154:Y156"/>
    <mergeCell ref="Z154:Z156"/>
    <mergeCell ref="AC154:AD154"/>
    <mergeCell ref="AE154:AE156"/>
    <mergeCell ref="AF154:AF156"/>
    <mergeCell ref="AG154:AH156"/>
    <mergeCell ref="AI154:AI156"/>
    <mergeCell ref="A155:F155"/>
    <mergeCell ref="G155:L156"/>
    <mergeCell ref="M155:R156"/>
    <mergeCell ref="S155:X156"/>
    <mergeCell ref="AC155:AD155"/>
    <mergeCell ref="A156:F156"/>
    <mergeCell ref="AC156:AD156"/>
    <mergeCell ref="AG157:AH159"/>
    <mergeCell ref="AI157:AI159"/>
    <mergeCell ref="A158:F159"/>
    <mergeCell ref="A160:F160"/>
    <mergeCell ref="M160:R162"/>
    <mergeCell ref="Y160:Y162"/>
    <mergeCell ref="Z160:Z162"/>
    <mergeCell ref="AA160:AA162"/>
    <mergeCell ref="AB160:AB162"/>
    <mergeCell ref="AC160:AD162"/>
    <mergeCell ref="AE160:AE162"/>
    <mergeCell ref="AF160:AF162"/>
    <mergeCell ref="AG160:AH162"/>
    <mergeCell ref="AI160:AI162"/>
    <mergeCell ref="A161:F162"/>
    <mergeCell ref="A157:F157"/>
    <mergeCell ref="G157:L159"/>
    <mergeCell ref="Y157:Y159"/>
    <mergeCell ref="Z157:Z159"/>
    <mergeCell ref="AA157:AA159"/>
    <mergeCell ref="AB157:AB159"/>
    <mergeCell ref="AC157:AD159"/>
    <mergeCell ref="AE157:AE159"/>
    <mergeCell ref="AF157:AF159"/>
    <mergeCell ref="AG163:AH165"/>
    <mergeCell ref="AI163:AI165"/>
    <mergeCell ref="A164:F165"/>
    <mergeCell ref="K168:O168"/>
    <mergeCell ref="P169:AD169"/>
    <mergeCell ref="AE169:AI169"/>
    <mergeCell ref="T170:X170"/>
    <mergeCell ref="Z170:AD170"/>
    <mergeCell ref="AE170:AI170"/>
    <mergeCell ref="A163:F163"/>
    <mergeCell ref="S163:X165"/>
    <mergeCell ref="Y163:Y165"/>
    <mergeCell ref="Z163:Z165"/>
    <mergeCell ref="AA163:AA165"/>
    <mergeCell ref="AB163:AB165"/>
    <mergeCell ref="AC163:AD165"/>
    <mergeCell ref="AE163:AE165"/>
    <mergeCell ref="AF163:AF165"/>
    <mergeCell ref="C166:D166"/>
    <mergeCell ref="E166:J166"/>
    <mergeCell ref="K166:L166"/>
    <mergeCell ref="M166:R166"/>
    <mergeCell ref="S166:T166"/>
    <mergeCell ref="U166:Z166"/>
    <mergeCell ref="T171:X171"/>
    <mergeCell ref="Z171:AD171"/>
    <mergeCell ref="AE171:AI171"/>
    <mergeCell ref="T172:X172"/>
    <mergeCell ref="Z172:AD172"/>
    <mergeCell ref="AE172:AI172"/>
    <mergeCell ref="D174:H174"/>
    <mergeCell ref="O174:S174"/>
    <mergeCell ref="A177:F177"/>
    <mergeCell ref="G177:L177"/>
    <mergeCell ref="M177:R177"/>
    <mergeCell ref="S177:X177"/>
    <mergeCell ref="Y177:Y179"/>
    <mergeCell ref="Z177:Z179"/>
    <mergeCell ref="AC177:AD177"/>
    <mergeCell ref="AE177:AE179"/>
    <mergeCell ref="AF177:AF179"/>
    <mergeCell ref="AG177:AH179"/>
    <mergeCell ref="AI177:AI179"/>
    <mergeCell ref="A178:F178"/>
    <mergeCell ref="G178:L179"/>
    <mergeCell ref="M178:R179"/>
    <mergeCell ref="S178:X179"/>
    <mergeCell ref="AC178:AD178"/>
    <mergeCell ref="A179:F179"/>
    <mergeCell ref="AC179:AD179"/>
    <mergeCell ref="A180:F180"/>
    <mergeCell ref="G180:L182"/>
    <mergeCell ref="Y180:Y182"/>
    <mergeCell ref="Z180:Z182"/>
    <mergeCell ref="AA180:AA182"/>
    <mergeCell ref="AB180:AB182"/>
    <mergeCell ref="AC180:AD182"/>
    <mergeCell ref="AE180:AE182"/>
    <mergeCell ref="AF180:AF182"/>
    <mergeCell ref="AG180:AH182"/>
    <mergeCell ref="AI180:AI182"/>
    <mergeCell ref="A181:F182"/>
    <mergeCell ref="A183:F183"/>
    <mergeCell ref="M183:R185"/>
    <mergeCell ref="Y183:Y185"/>
    <mergeCell ref="Z183:Z185"/>
    <mergeCell ref="AA183:AA185"/>
    <mergeCell ref="AB183:AB185"/>
    <mergeCell ref="AC183:AD185"/>
    <mergeCell ref="AE183:AE185"/>
    <mergeCell ref="AF183:AF185"/>
    <mergeCell ref="AG183:AH185"/>
    <mergeCell ref="AI183:AI185"/>
    <mergeCell ref="A184:F185"/>
    <mergeCell ref="AG186:AH188"/>
    <mergeCell ref="AI186:AI188"/>
    <mergeCell ref="A187:F188"/>
    <mergeCell ref="K191:O191"/>
    <mergeCell ref="P192:AD192"/>
    <mergeCell ref="AE192:AI192"/>
    <mergeCell ref="T193:X193"/>
    <mergeCell ref="Z193:AD193"/>
    <mergeCell ref="AE193:AI193"/>
    <mergeCell ref="A186:F186"/>
    <mergeCell ref="S186:X188"/>
    <mergeCell ref="Y186:Y188"/>
    <mergeCell ref="Z186:Z188"/>
    <mergeCell ref="AA186:AA188"/>
    <mergeCell ref="AB186:AB188"/>
    <mergeCell ref="AC186:AD188"/>
    <mergeCell ref="AE186:AE188"/>
    <mergeCell ref="AF186:AF188"/>
    <mergeCell ref="AE194:AI194"/>
    <mergeCell ref="T195:X195"/>
    <mergeCell ref="Z195:AD195"/>
    <mergeCell ref="AE195:AI195"/>
    <mergeCell ref="D197:H197"/>
    <mergeCell ref="O197:S197"/>
    <mergeCell ref="A200:F200"/>
    <mergeCell ref="G200:L200"/>
    <mergeCell ref="M200:R200"/>
    <mergeCell ref="S200:X200"/>
    <mergeCell ref="Y200:Y202"/>
    <mergeCell ref="Z200:Z202"/>
    <mergeCell ref="AC200:AD200"/>
    <mergeCell ref="AE200:AE202"/>
    <mergeCell ref="AF200:AF202"/>
    <mergeCell ref="AG200:AH202"/>
    <mergeCell ref="AI200:AI202"/>
    <mergeCell ref="A201:F201"/>
    <mergeCell ref="G201:L202"/>
    <mergeCell ref="M201:R202"/>
    <mergeCell ref="S201:X202"/>
    <mergeCell ref="AC201:AD201"/>
    <mergeCell ref="AC202:AD202"/>
    <mergeCell ref="A203:F203"/>
    <mergeCell ref="G203:L205"/>
    <mergeCell ref="Y203:Y205"/>
    <mergeCell ref="Z203:Z205"/>
    <mergeCell ref="AA203:AA205"/>
    <mergeCell ref="AB203:AB205"/>
    <mergeCell ref="AC203:AD205"/>
    <mergeCell ref="T194:X194"/>
    <mergeCell ref="Z194:AD194"/>
    <mergeCell ref="AE209:AE211"/>
    <mergeCell ref="AF209:AF211"/>
    <mergeCell ref="AE203:AE205"/>
    <mergeCell ref="AF203:AF205"/>
    <mergeCell ref="AG203:AH205"/>
    <mergeCell ref="AI203:AI205"/>
    <mergeCell ref="A204:F205"/>
    <mergeCell ref="A206:F206"/>
    <mergeCell ref="M206:R208"/>
    <mergeCell ref="Y206:Y208"/>
    <mergeCell ref="Z206:Z208"/>
    <mergeCell ref="AA206:AA208"/>
    <mergeCell ref="AB206:AB208"/>
    <mergeCell ref="AC206:AD208"/>
    <mergeCell ref="AE206:AE208"/>
    <mergeCell ref="AF206:AF208"/>
    <mergeCell ref="AG206:AH208"/>
    <mergeCell ref="AI206:AI208"/>
    <mergeCell ref="A207:F208"/>
    <mergeCell ref="T217:X217"/>
    <mergeCell ref="Z217:AD217"/>
    <mergeCell ref="AE217:AI217"/>
    <mergeCell ref="T218:X218"/>
    <mergeCell ref="Z218:AD218"/>
    <mergeCell ref="AE218:AI218"/>
    <mergeCell ref="D220:H220"/>
    <mergeCell ref="O220:S220"/>
    <mergeCell ref="AG209:AH211"/>
    <mergeCell ref="AI209:AI211"/>
    <mergeCell ref="A210:F211"/>
    <mergeCell ref="K214:O214"/>
    <mergeCell ref="P215:AD215"/>
    <mergeCell ref="AE215:AI215"/>
    <mergeCell ref="T216:X216"/>
    <mergeCell ref="Z216:AD216"/>
    <mergeCell ref="AE216:AI216"/>
    <mergeCell ref="A209:F209"/>
    <mergeCell ref="S209:X211"/>
    <mergeCell ref="Y209:Y211"/>
    <mergeCell ref="Z209:Z211"/>
    <mergeCell ref="AA209:AA211"/>
    <mergeCell ref="AB209:AB211"/>
    <mergeCell ref="AC209:AD211"/>
    <mergeCell ref="C212:D212"/>
    <mergeCell ref="E212:J212"/>
    <mergeCell ref="K212:L212"/>
    <mergeCell ref="M212:R212"/>
    <mergeCell ref="S212:T212"/>
    <mergeCell ref="U212:Z212"/>
    <mergeCell ref="C189:D189"/>
    <mergeCell ref="E189:J189"/>
    <mergeCell ref="K189:L189"/>
    <mergeCell ref="M189:R189"/>
    <mergeCell ref="S189:T189"/>
    <mergeCell ref="U189:Z189"/>
    <mergeCell ref="A202:F202"/>
    <mergeCell ref="C65:D65"/>
    <mergeCell ref="E65:J65"/>
    <mergeCell ref="K65:L65"/>
    <mergeCell ref="M65:R65"/>
    <mergeCell ref="S65:T65"/>
    <mergeCell ref="U65:Z65"/>
    <mergeCell ref="C42:D42"/>
    <mergeCell ref="E42:J42"/>
    <mergeCell ref="K42:L42"/>
    <mergeCell ref="M42:R42"/>
    <mergeCell ref="S42:T42"/>
    <mergeCell ref="U42:Z42"/>
    <mergeCell ref="D50:H50"/>
    <mergeCell ref="O50:S50"/>
    <mergeCell ref="T47:X47"/>
    <mergeCell ref="Z47:AD47"/>
  </mergeCells>
  <phoneticPr fontId="2"/>
  <dataValidations count="3">
    <dataValidation imeMode="halfAlpha" allowBlank="1" showInputMessage="1" showErrorMessage="1" sqref="Q16:Q18 X11 U10:U15 H14 K13:K18 L14 I13:I18 H17 L17 TWD42 W10:W15 N17 N11 O10:O12 Q10:Q12 R11 R17 T14 X14 Q186:Q188 X181 U180:U185 H184 K183:K188 L184 I183:I188 H187 L187 WNB212 W180:W185 N187 N181 O180:O182 Q180:Q182 R181 R187 T184 X184 T181 T11 Q39:Q41 X34 U33:U38 H37 K36:K41 L37 I36:I41 H40 L40 UFZ65 W33:W38 N40 N34 O33:O35 Q33:Q35 R34 R40 T37 X37 T34 Q90:Q92 X85 U84:U89 H88 K87:K92 L88 I87:I92 H91 L91 UZR116 W84:W89 N91 N85 O84:O86 Q84:Q86 R85 R91 T88 X88 Q62:Q64 X57 U56:U61 H60 K59:K64 L60 I59:I64 H63 L63 UPV93 W56:W61 N63 N57 O56:O58 Q56:Q58 R57 R63 T60 X60 T57 T85 Q113:Q115 X108 U107:U112 H111 K110:K115 L111 I110:I115 H114 L114 VJN139 W107:W112 N114 N108 O107:O109 Q107:Q109 R108 R114 T111 X111 T108 Q163:Q165 X158 U157:U162 H161 K160:K165 L161 I160:I165 H164 L164 WDF189 W157:W162 N164 N158 O157:O159 Q157:Q159 R158 R164 T161 X161 Q136:Q138 X131 U130:U135 H134 K133:K138 L134 I133:I138 H137 L137 VTJ166 W130:W135 N137 N131 O130:O132 Q130:Q132 R131 R137 T134 X134 T131 T158 Q209:Q211 X204 U203:U208 H207 K206:K211 L207 I206:I211 H210 L210 T204 W203:W208 N210 N204 O203:O205 Q203:Q205 R204 R210 T207 X207 O209:O211 WWX212 AP212 KL212 UH212 AED212 ANZ212 AXV212 BHR212 BRN212 CBJ212 CLF212 CVB212 DEX212 DOT212 DYP212 EIL212 ESH212 FCD212 FLZ212 FVV212 GFR212 GPN212 GZJ212 HJF212 HTB212 ICX212 IMT212 IWP212 JGL212 JQH212 KAD212 KJZ212 KTV212 LDR212 LNN212 LXJ212 MHF212 MRB212 NAX212 NKT212 NUP212 OEL212 OOH212 OYD212 PHZ212 PRV212 QBR212 QLN212 QVJ212 RFF212 RPB212 RYX212 SIT212 SSP212 TCL212 TMH212 TWD212 UFZ212 UPV212 UZR212 VJN212 VTJ212 WDF212 O186:O188 WNB189 WWX189 AP189 KL189 UH189 AED189 ANZ189 AXV189 BHR189 BRN189 CBJ189 CLF189 CVB189 DEX189 DOT189 DYP189 EIL189 ESH189 FCD189 FLZ189 FVV189 GFR189 GPN189 GZJ189 HJF189 HTB189 ICX189 IMT189 IWP189 JGL189 JQH189 KAD189 KJZ189 KTV189 LDR189 LNN189 LXJ189 MHF189 MRB189 NAX189 NKT189 NUP189 OEL189 OOH189 OYD189 PHZ189 PRV189 QBR189 QLN189 QVJ189 RFF189 RPB189 RYX189 SIT189 SSP189 TCL189 TMH189 TWD189 UFZ189 UPV189 UZR189 VJN189 VTJ189 O163:O165 WDF166 WNB166 WWX166 AP166 KL166 UH166 AED166 ANZ166 AXV166 BHR166 BRN166 CBJ166 CLF166 CVB166 DEX166 DOT166 DYP166 EIL166 ESH166 FCD166 FLZ166 FVV166 GFR166 GPN166 GZJ166 HJF166 HTB166 ICX166 IMT166 IWP166 JGL166 JQH166 KAD166 KJZ166 KTV166 LDR166 LNN166 LXJ166 MHF166 MRB166 NAX166 NKT166 NUP166 OEL166 OOH166 OYD166 PHZ166 PRV166 QBR166 QLN166 QVJ166 RFF166 RPB166 RYX166 SIT166 SSP166 TCL166 TMH166 TWD166 UFZ166 UPV166 UZR166 VJN166 O136:O138 VTJ139 WDF139 WNB139 WWX139 AP139 KL139 UH139 AED139 ANZ139 AXV139 BHR139 BRN139 CBJ139 CLF139 CVB139 DEX139 DOT139 DYP139 EIL139 ESH139 FCD139 FLZ139 FVV139 GFR139 GPN139 GZJ139 HJF139 HTB139 ICX139 IMT139 IWP139 JGL139 JQH139 KAD139 KJZ139 KTV139 LDR139 LNN139 LXJ139 MHF139 MRB139 NAX139 NKT139 NUP139 OEL139 OOH139 OYD139 PHZ139 PRV139 QBR139 QLN139 QVJ139 RFF139 RPB139 RYX139 SIT139 SSP139 TCL139 TMH139 TWD139 UFZ139 UPV139 UZR139 O113:O115 VJN116 VTJ116 WDF116 WNB116 WWX116 AP116 KL116 UH116 AED116 ANZ116 AXV116 BHR116 BRN116 CBJ116 CLF116 CVB116 DEX116 DOT116 DYP116 EIL116 ESH116 FCD116 FLZ116 FVV116 GFR116 GPN116 GZJ116 HJF116 HTB116 ICX116 IMT116 IWP116 JGL116 JQH116 KAD116 KJZ116 KTV116 LDR116 LNN116 LXJ116 MHF116 MRB116 NAX116 NKT116 NUP116 OEL116 OOH116 OYD116 PHZ116 PRV116 QBR116 QLN116 QVJ116 RFF116 RPB116 RYX116 SIT116 SSP116 TCL116 TMH116 TWD116 UFZ116 UPV116 O90:O92 UZR93 VJN93 VTJ93 WDF93 WNB93 WWX93 AP93 KL93 UH93 AED93 ANZ93 AXV93 BHR93 BRN93 CBJ93 CLF93 CVB93 DEX93 DOT93 DYP93 EIL93 ESH93 FCD93 FLZ93 FVV93 GFR93 GPN93 GZJ93 HJF93 HTB93 ICX93 IMT93 IWP93 JGL93 JQH93 KAD93 KJZ93 KTV93 LDR93 LNN93 LXJ93 MHF93 MRB93 NAX93 NKT93 NUP93 OEL93 OOH93 OYD93 PHZ93 PRV93 QBR93 QLN93 QVJ93 RFF93 RPB93 RYX93 SIT93 SSP93 TCL93 TMH93 TWD93 UFZ93 O62:O64 UPV65 UZR65 VJN65 VTJ65 WDF65 WNB65 WWX65 AP65 KL65 UH65 AED65 ANZ65 AXV65 BHR65 BRN65 CBJ65 CLF65 CVB65 DEX65 DOT65 DYP65 EIL65 ESH65 FCD65 FLZ65 FVV65 GFR65 GPN65 GZJ65 HJF65 HTB65 ICX65 IMT65 IWP65 JGL65 JQH65 KAD65 KJZ65 KTV65 LDR65 LNN65 LXJ65 MHF65 MRB65 NAX65 NKT65 NUP65 OEL65 OOH65 OYD65 PHZ65 PRV65 QBR65 QLN65 QVJ65 RFF65 RPB65 RYX65 SIT65 SSP65 TCL65 TMH65 TWD65 O39:O41 UFZ42 UPV42 UZR42 VJN42 VTJ42 WDF42 WNB42 WWX42 AP42 KL42 UH42 AED42 ANZ42 AXV42 BHR42 BRN42 CBJ42 CLF42 CVB42 DEX42 DOT42 DYP42 EIL42 ESH42 FCD42 FLZ42 FVV42 GFR42 GPN42 GZJ42 HJF42 HTB42 ICX42 IMT42 IWP42 JGL42 JQH42 KAD42 KJZ42 KTV42 LDR42 LNN42 LXJ42 MHF42 MRB42 NAX42 NKT42 NUP42 OEL42 OOH42 OYD42 PHZ42 PRV42 QBR42 QLN42 QVJ42 RFF42 RPB42 RYX42 SIT42 SSP42 TCL42 TMH42 O16:O18 TWD19 UFZ19 UPV19 UZR19 VJN19 VTJ19 WDF19 WNB19 WWX19 AP19 KL19 UH19 AED19 ANZ19 AXV19 BHR19 BRN19 CBJ19 CLF19 CVB19 DEX19 DOT19 DYP19 EIL19 ESH19 FCD19 FLZ19 FVV19 GFR19 GPN19 GZJ19 HJF19 HTB19 ICX19 IMT19 IWP19 JGL19 JQH19 KAD19 KJZ19 KTV19 LDR19 LNN19 LXJ19 MHF19 MRB19 NAX19 NKT19 NUP19 OEL19 OOH19 OYD19 PHZ19 PRV19 QBR19 QLN19 QVJ19 RFF19 RPB19 RYX19 SIT19 SSP19 TCL19 TMH19" xr:uid="{FC83DD57-D9BF-4306-BA30-6BDD71E49F38}"/>
    <dataValidation imeMode="on" allowBlank="1" showInputMessage="1" showErrorMessage="1" sqref="A11 A17 A14 A34 A40 A37 A57 A63 A60 A85 A91 A88 A108 A114 A111 A131 A137 A134 A158 A164 A161 A181 A187 A184 A204 A210 A207" xr:uid="{2B8C4E0F-A4A1-48C9-9F55-2F2B8D832C45}"/>
    <dataValidation allowBlank="1" showErrorMessage="1" sqref="AI66 AI43 AI94 AI140 AI117 AI167 AI213 AI190 AI203:AI211 AI180:AI188 AI157:AI165 AI130:AI138 AI107:AI115 AI84:AI92 AI56:AI64 AI33:AI41 AI10:AI18 AI20" xr:uid="{ECCE2170-E2CD-497A-BFA0-1FF238D3519A}">
      <formula1>0</formula1>
      <formula2>0</formula2>
    </dataValidation>
  </dataValidations>
  <pageMargins left="0.70866141732283472" right="0.70866141732283472" top="0.74803149606299213" bottom="0.74803149606299213" header="0.31496062992125984" footer="0.31496062992125984"/>
  <pageSetup paperSize="9" scale="76" orientation="portrait" horizontalDpi="0" verticalDpi="0" r:id="rId1"/>
  <rowBreaks count="2" manualBreakCount="2">
    <brk id="74"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7D3CE-4E04-41D8-A823-EE17D4C1D35A}">
  <sheetPr>
    <pageSetUpPr fitToPage="1"/>
  </sheetPr>
  <dimension ref="A1:AW56"/>
  <sheetViews>
    <sheetView topLeftCell="A51" workbookViewId="0">
      <selection activeCell="AD34" sqref="AD34"/>
    </sheetView>
  </sheetViews>
  <sheetFormatPr defaultRowHeight="13.5"/>
  <cols>
    <col min="1" max="17" width="3" customWidth="1"/>
    <col min="18" max="21" width="2.75" customWidth="1"/>
    <col min="22" max="41" width="3" customWidth="1"/>
    <col min="42" max="72" width="2.75" customWidth="1"/>
  </cols>
  <sheetData>
    <row r="1" spans="1:49" ht="35.25" customHeight="1">
      <c r="A1" s="257" t="s">
        <v>130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39"/>
      <c r="AQ1" s="39"/>
      <c r="AR1" s="39"/>
      <c r="AS1" s="39"/>
      <c r="AT1" s="39"/>
      <c r="AU1" s="39"/>
      <c r="AV1" s="39"/>
      <c r="AW1" s="39"/>
    </row>
    <row r="2" spans="1:49" ht="35.25" customHeight="1">
      <c r="A2" s="257" t="s">
        <v>37</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39"/>
      <c r="AQ2" s="39"/>
      <c r="AR2" s="39"/>
      <c r="AS2" s="39"/>
      <c r="AT2" s="39"/>
      <c r="AU2" s="39"/>
      <c r="AV2" s="39"/>
      <c r="AW2" s="39"/>
    </row>
    <row r="3" spans="1:49" ht="18.7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49" ht="36" customHeight="1">
      <c r="A4" s="257" t="s">
        <v>139</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row>
    <row r="5" spans="1:49" ht="16.5" customHeight="1"/>
    <row r="6" spans="1:49" s="2" customFormat="1" ht="16.5" customHeight="1" thickBot="1">
      <c r="A6" s="1" t="s">
        <v>78</v>
      </c>
      <c r="G6" s="3"/>
      <c r="H6" s="3"/>
      <c r="I6" s="3"/>
      <c r="J6" s="3"/>
      <c r="K6" s="3"/>
      <c r="L6" s="3"/>
      <c r="M6" s="3"/>
      <c r="N6" s="3"/>
      <c r="O6" s="3"/>
      <c r="P6" s="3"/>
      <c r="Q6" s="3"/>
      <c r="R6" s="3"/>
      <c r="S6" s="3"/>
      <c r="T6" s="3"/>
      <c r="U6" s="3"/>
      <c r="V6" s="3"/>
      <c r="W6" s="3"/>
      <c r="X6" s="3"/>
      <c r="Y6" s="3"/>
      <c r="Z6" s="3"/>
      <c r="AA6" s="3"/>
      <c r="AB6" s="3"/>
      <c r="AC6" s="3"/>
      <c r="AD6" s="3"/>
      <c r="AE6" s="13"/>
      <c r="AF6" s="3"/>
      <c r="AG6" s="3"/>
      <c r="AH6" s="3"/>
      <c r="AI6" s="3"/>
      <c r="AJ6" s="3"/>
      <c r="AK6" s="3"/>
      <c r="AL6" s="3"/>
      <c r="AM6" s="3"/>
      <c r="AN6" s="3"/>
    </row>
    <row r="7" spans="1:49" s="2" customFormat="1" ht="16.5" customHeight="1">
      <c r="A7" s="351"/>
      <c r="B7" s="352"/>
      <c r="C7" s="352"/>
      <c r="D7" s="352"/>
      <c r="E7" s="352"/>
      <c r="F7" s="353"/>
      <c r="G7" s="354">
        <f>A10</f>
        <v>1</v>
      </c>
      <c r="H7" s="355"/>
      <c r="I7" s="355"/>
      <c r="J7" s="355"/>
      <c r="K7" s="355"/>
      <c r="L7" s="356"/>
      <c r="M7" s="354">
        <f>A13</f>
        <v>2</v>
      </c>
      <c r="N7" s="355"/>
      <c r="O7" s="355"/>
      <c r="P7" s="355"/>
      <c r="Q7" s="355"/>
      <c r="R7" s="356"/>
      <c r="S7" s="354">
        <f>A16</f>
        <v>3</v>
      </c>
      <c r="T7" s="355"/>
      <c r="U7" s="355"/>
      <c r="V7" s="355"/>
      <c r="W7" s="355"/>
      <c r="X7" s="356"/>
      <c r="Y7" s="354">
        <f>A19</f>
        <v>4</v>
      </c>
      <c r="Z7" s="355"/>
      <c r="AA7" s="355"/>
      <c r="AB7" s="355"/>
      <c r="AC7" s="355"/>
      <c r="AD7" s="357"/>
      <c r="AE7" s="358" t="s">
        <v>0</v>
      </c>
      <c r="AF7" s="361" t="s">
        <v>1</v>
      </c>
      <c r="AG7" s="4" t="s">
        <v>2</v>
      </c>
      <c r="AH7" s="4" t="s">
        <v>3</v>
      </c>
      <c r="AI7" s="364" t="s">
        <v>2</v>
      </c>
      <c r="AJ7" s="365"/>
      <c r="AK7" s="366" t="s">
        <v>4</v>
      </c>
      <c r="AL7" s="366" t="s">
        <v>5</v>
      </c>
      <c r="AM7" s="369" t="s">
        <v>6</v>
      </c>
      <c r="AN7" s="370"/>
      <c r="AO7" s="375" t="s">
        <v>7</v>
      </c>
    </row>
    <row r="8" spans="1:49" s="2" customFormat="1" ht="16.5" customHeight="1">
      <c r="A8" s="378"/>
      <c r="B8" s="325"/>
      <c r="C8" s="325"/>
      <c r="D8" s="325"/>
      <c r="E8" s="325"/>
      <c r="F8" s="379"/>
      <c r="G8" s="380" t="str">
        <f>IF(A11=""," ",A11)</f>
        <v>アクターファイブ</v>
      </c>
      <c r="H8" s="381"/>
      <c r="I8" s="381"/>
      <c r="J8" s="381"/>
      <c r="K8" s="381"/>
      <c r="L8" s="382"/>
      <c r="M8" s="380" t="str">
        <f>IF(A14=""," ",A14)</f>
        <v>Ｃｏｌｏｒｓ</v>
      </c>
      <c r="N8" s="381"/>
      <c r="O8" s="381"/>
      <c r="P8" s="381"/>
      <c r="Q8" s="381"/>
      <c r="R8" s="382"/>
      <c r="S8" s="380" t="str">
        <f>IF(A17=""," ",A17)</f>
        <v>Ｃｏｐａｉｎ</v>
      </c>
      <c r="T8" s="381"/>
      <c r="U8" s="381"/>
      <c r="V8" s="381"/>
      <c r="W8" s="381"/>
      <c r="X8" s="382"/>
      <c r="Y8" s="380" t="str">
        <f>IF(A20=""," ",A20)</f>
        <v>ＲＯＳＳＯ</v>
      </c>
      <c r="Z8" s="381"/>
      <c r="AA8" s="381"/>
      <c r="AB8" s="381"/>
      <c r="AC8" s="381"/>
      <c r="AD8" s="386"/>
      <c r="AE8" s="359"/>
      <c r="AF8" s="362"/>
      <c r="AG8" s="5"/>
      <c r="AH8" s="5"/>
      <c r="AI8" s="388" t="s">
        <v>3</v>
      </c>
      <c r="AJ8" s="389"/>
      <c r="AK8" s="367"/>
      <c r="AL8" s="367"/>
      <c r="AM8" s="371"/>
      <c r="AN8" s="372"/>
      <c r="AO8" s="376"/>
    </row>
    <row r="9" spans="1:49" s="2" customFormat="1" ht="16.5" customHeight="1" thickBot="1">
      <c r="A9" s="390"/>
      <c r="B9" s="391"/>
      <c r="C9" s="391"/>
      <c r="D9" s="391"/>
      <c r="E9" s="391"/>
      <c r="F9" s="392"/>
      <c r="G9" s="383"/>
      <c r="H9" s="384"/>
      <c r="I9" s="384"/>
      <c r="J9" s="384"/>
      <c r="K9" s="384"/>
      <c r="L9" s="385"/>
      <c r="M9" s="383"/>
      <c r="N9" s="384"/>
      <c r="O9" s="384"/>
      <c r="P9" s="384"/>
      <c r="Q9" s="384"/>
      <c r="R9" s="385"/>
      <c r="S9" s="383"/>
      <c r="T9" s="384"/>
      <c r="U9" s="384"/>
      <c r="V9" s="384"/>
      <c r="W9" s="384"/>
      <c r="X9" s="385"/>
      <c r="Y9" s="383"/>
      <c r="Z9" s="384"/>
      <c r="AA9" s="384"/>
      <c r="AB9" s="384"/>
      <c r="AC9" s="384"/>
      <c r="AD9" s="387"/>
      <c r="AE9" s="360"/>
      <c r="AF9" s="363"/>
      <c r="AG9" s="6" t="s">
        <v>8</v>
      </c>
      <c r="AH9" s="6" t="s">
        <v>8</v>
      </c>
      <c r="AI9" s="393" t="s">
        <v>9</v>
      </c>
      <c r="AJ9" s="394"/>
      <c r="AK9" s="368"/>
      <c r="AL9" s="368"/>
      <c r="AM9" s="373"/>
      <c r="AN9" s="374"/>
      <c r="AO9" s="377"/>
    </row>
    <row r="10" spans="1:49" s="2" customFormat="1" ht="16.5" customHeight="1">
      <c r="A10" s="342">
        <v>1</v>
      </c>
      <c r="B10" s="343"/>
      <c r="C10" s="343"/>
      <c r="D10" s="343"/>
      <c r="E10" s="343"/>
      <c r="F10" s="344"/>
      <c r="G10" s="204"/>
      <c r="H10" s="179"/>
      <c r="I10" s="179"/>
      <c r="J10" s="179"/>
      <c r="K10" s="179"/>
      <c r="L10" s="196"/>
      <c r="M10" s="68"/>
      <c r="N10" s="69"/>
      <c r="O10" s="70">
        <v>15</v>
      </c>
      <c r="P10" s="69" t="s">
        <v>196</v>
      </c>
      <c r="Q10" s="71">
        <v>9</v>
      </c>
      <c r="R10" s="72"/>
      <c r="S10" s="68"/>
      <c r="T10" s="69"/>
      <c r="U10" s="70">
        <v>15</v>
      </c>
      <c r="V10" s="69" t="s">
        <v>196</v>
      </c>
      <c r="W10" s="71">
        <v>13</v>
      </c>
      <c r="X10" s="72"/>
      <c r="Y10" s="68"/>
      <c r="Z10" s="69"/>
      <c r="AA10" s="70">
        <v>14</v>
      </c>
      <c r="AB10" s="69" t="s">
        <v>196</v>
      </c>
      <c r="AC10" s="71">
        <v>15</v>
      </c>
      <c r="AD10" s="69"/>
      <c r="AE10" s="184">
        <f>COUNTIF(G10:AD12,"○")</f>
        <v>1</v>
      </c>
      <c r="AF10" s="187">
        <f>COUNTIF(G10:AD12,"●")</f>
        <v>1</v>
      </c>
      <c r="AG10" s="187">
        <f>N11+T11+Z11</f>
        <v>3</v>
      </c>
      <c r="AH10" s="187">
        <f>R11+X11+AD11</f>
        <v>3</v>
      </c>
      <c r="AI10" s="159">
        <f>IF(AH10=0,"----",AG10/AH10)</f>
        <v>1</v>
      </c>
      <c r="AJ10" s="160"/>
      <c r="AK10" s="190">
        <f>SUM(,O10:O12,U10:U12,AA10:AA12)</f>
        <v>84</v>
      </c>
      <c r="AL10" s="190">
        <f>SUM(Q10:Q12,W10:W12,AC10:AC12)</f>
        <v>81</v>
      </c>
      <c r="AM10" s="159">
        <f>AK10/AL10</f>
        <v>1.037037037037037</v>
      </c>
      <c r="AN10" s="160"/>
      <c r="AO10" s="165">
        <v>2</v>
      </c>
    </row>
    <row r="11" spans="1:49" s="2" customFormat="1" ht="16.5" customHeight="1">
      <c r="A11" s="336" t="s">
        <v>118</v>
      </c>
      <c r="B11" s="337"/>
      <c r="C11" s="337"/>
      <c r="D11" s="337"/>
      <c r="E11" s="337"/>
      <c r="F11" s="338"/>
      <c r="G11" s="205"/>
      <c r="H11" s="181"/>
      <c r="I11" s="181"/>
      <c r="J11" s="181"/>
      <c r="K11" s="181"/>
      <c r="L11" s="197"/>
      <c r="M11" s="73" t="str">
        <f>IF(N11&gt;R11,"○",IF(N11=R11,"△",IF(N11&lt;R11,"●")))</f>
        <v>○</v>
      </c>
      <c r="N11" s="74">
        <v>2</v>
      </c>
      <c r="O11" s="75">
        <v>15</v>
      </c>
      <c r="P11" s="76" t="str">
        <f>IF(O11="","","-")</f>
        <v>-</v>
      </c>
      <c r="Q11" s="77">
        <v>14</v>
      </c>
      <c r="R11" s="77">
        <v>0</v>
      </c>
      <c r="S11" s="73" t="str">
        <f>IF(T11&gt;X11,"○",IF(T11=X11,"△",IF(T11&lt;X11,"●")))</f>
        <v>△</v>
      </c>
      <c r="T11" s="74">
        <v>1</v>
      </c>
      <c r="U11" s="75">
        <v>12</v>
      </c>
      <c r="V11" s="76" t="str">
        <f>IF(U11="","","-")</f>
        <v>-</v>
      </c>
      <c r="W11" s="77">
        <v>15</v>
      </c>
      <c r="X11" s="77">
        <v>1</v>
      </c>
      <c r="Y11" s="73" t="str">
        <f>IF(Z11&gt;AD11,"○",IF(Z11=AD11,"△",IF(Z11&lt;AD11,"●")))</f>
        <v>●</v>
      </c>
      <c r="Z11" s="74">
        <v>0</v>
      </c>
      <c r="AA11" s="75">
        <v>13</v>
      </c>
      <c r="AB11" s="76" t="str">
        <f>IF(AA11="","","-")</f>
        <v>-</v>
      </c>
      <c r="AC11" s="77">
        <v>15</v>
      </c>
      <c r="AD11" s="74">
        <v>2</v>
      </c>
      <c r="AE11" s="185"/>
      <c r="AF11" s="188"/>
      <c r="AG11" s="188"/>
      <c r="AH11" s="188"/>
      <c r="AI11" s="161"/>
      <c r="AJ11" s="162"/>
      <c r="AK11" s="191"/>
      <c r="AL11" s="191"/>
      <c r="AM11" s="161"/>
      <c r="AN11" s="162"/>
      <c r="AO11" s="166"/>
    </row>
    <row r="12" spans="1:49" s="2" customFormat="1" ht="16.5" customHeight="1" thickBot="1">
      <c r="A12" s="345"/>
      <c r="B12" s="346"/>
      <c r="C12" s="346"/>
      <c r="D12" s="346"/>
      <c r="E12" s="346"/>
      <c r="F12" s="347"/>
      <c r="G12" s="206"/>
      <c r="H12" s="183"/>
      <c r="I12" s="183"/>
      <c r="J12" s="183"/>
      <c r="K12" s="183"/>
      <c r="L12" s="198"/>
      <c r="M12" s="78"/>
      <c r="N12" s="79"/>
      <c r="O12" s="80"/>
      <c r="P12" s="79" t="str">
        <f>IF(O12="","","-")</f>
        <v/>
      </c>
      <c r="Q12" s="81"/>
      <c r="R12" s="82"/>
      <c r="S12" s="78"/>
      <c r="T12" s="79"/>
      <c r="U12" s="80"/>
      <c r="V12" s="79" t="str">
        <f>IF(U12="","","-")</f>
        <v/>
      </c>
      <c r="W12" s="81"/>
      <c r="X12" s="82"/>
      <c r="Y12" s="78"/>
      <c r="Z12" s="79"/>
      <c r="AA12" s="80"/>
      <c r="AB12" s="79" t="str">
        <f>IF(AA12="","","-")</f>
        <v/>
      </c>
      <c r="AC12" s="81"/>
      <c r="AD12" s="79"/>
      <c r="AE12" s="186"/>
      <c r="AF12" s="189"/>
      <c r="AG12" s="189"/>
      <c r="AH12" s="189"/>
      <c r="AI12" s="163"/>
      <c r="AJ12" s="164"/>
      <c r="AK12" s="192"/>
      <c r="AL12" s="192"/>
      <c r="AM12" s="163"/>
      <c r="AN12" s="164"/>
      <c r="AO12" s="167"/>
    </row>
    <row r="13" spans="1:49" s="2" customFormat="1" ht="16.5" customHeight="1">
      <c r="A13" s="342">
        <v>2</v>
      </c>
      <c r="B13" s="343"/>
      <c r="C13" s="343"/>
      <c r="D13" s="343"/>
      <c r="E13" s="343"/>
      <c r="F13" s="344"/>
      <c r="G13" s="68"/>
      <c r="H13" s="69"/>
      <c r="I13" s="70">
        <f>Q10</f>
        <v>9</v>
      </c>
      <c r="J13" s="69" t="s">
        <v>196</v>
      </c>
      <c r="K13" s="71">
        <f>O10</f>
        <v>15</v>
      </c>
      <c r="L13" s="72"/>
      <c r="M13" s="180"/>
      <c r="N13" s="181"/>
      <c r="O13" s="181"/>
      <c r="P13" s="181"/>
      <c r="Q13" s="181"/>
      <c r="R13" s="197"/>
      <c r="S13" s="68"/>
      <c r="T13" s="69"/>
      <c r="U13" s="70">
        <v>10</v>
      </c>
      <c r="V13" s="69" t="s">
        <v>196</v>
      </c>
      <c r="W13" s="71">
        <v>15</v>
      </c>
      <c r="X13" s="72"/>
      <c r="Y13" s="68"/>
      <c r="Z13" s="69"/>
      <c r="AA13" s="70">
        <v>9</v>
      </c>
      <c r="AB13" s="69" t="s">
        <v>196</v>
      </c>
      <c r="AC13" s="71">
        <v>15</v>
      </c>
      <c r="AD13" s="69"/>
      <c r="AE13" s="184">
        <f>COUNTIF(G13:AD15,"○")</f>
        <v>0</v>
      </c>
      <c r="AF13" s="187">
        <f>COUNTIF(G13:AD15,"●")</f>
        <v>3</v>
      </c>
      <c r="AG13" s="187">
        <f>H14+T14+Z14</f>
        <v>0</v>
      </c>
      <c r="AH13" s="187">
        <f>L14+X14+AD14</f>
        <v>6</v>
      </c>
      <c r="AI13" s="159">
        <f>IF(AH13=0,"----",AG13/AH13)</f>
        <v>0</v>
      </c>
      <c r="AJ13" s="160"/>
      <c r="AK13" s="190">
        <f>SUM(I13:I15,U13:U15,AA13:AA15)</f>
        <v>68</v>
      </c>
      <c r="AL13" s="190">
        <f>SUM(K13:K15,W13:W15,AC13:AC15)</f>
        <v>90</v>
      </c>
      <c r="AM13" s="159">
        <f>AK13/AL13</f>
        <v>0.75555555555555554</v>
      </c>
      <c r="AN13" s="160"/>
      <c r="AO13" s="202">
        <v>4</v>
      </c>
    </row>
    <row r="14" spans="1:49" s="2" customFormat="1" ht="16.5" customHeight="1">
      <c r="A14" s="336" t="s">
        <v>103</v>
      </c>
      <c r="B14" s="337"/>
      <c r="C14" s="337"/>
      <c r="D14" s="337"/>
      <c r="E14" s="337"/>
      <c r="F14" s="338"/>
      <c r="G14" s="73" t="str">
        <f>IF(M11="○","●",IF(M11="△","△",IF(M11="●","○",IF(M11="",""))))</f>
        <v>●</v>
      </c>
      <c r="H14" s="74">
        <f>IF(R11="","",R11)</f>
        <v>0</v>
      </c>
      <c r="I14" s="75">
        <f>IF(Q11="","",Q11)</f>
        <v>14</v>
      </c>
      <c r="J14" s="76" t="str">
        <f>IF(I14="","","-")</f>
        <v>-</v>
      </c>
      <c r="K14" s="77">
        <f>IF(O11="","",O11)</f>
        <v>15</v>
      </c>
      <c r="L14" s="77">
        <f>IF(N11="","",N11)</f>
        <v>2</v>
      </c>
      <c r="M14" s="180"/>
      <c r="N14" s="181"/>
      <c r="O14" s="181"/>
      <c r="P14" s="181"/>
      <c r="Q14" s="181"/>
      <c r="R14" s="197"/>
      <c r="S14" s="73" t="str">
        <f>IF(T14&gt;X14,"○",IF(T14=X14,"△",IF(T14&lt;X14,"●")))</f>
        <v>●</v>
      </c>
      <c r="T14" s="74">
        <v>0</v>
      </c>
      <c r="U14" s="75">
        <v>12</v>
      </c>
      <c r="V14" s="76" t="str">
        <f>IF(U14="","","-")</f>
        <v>-</v>
      </c>
      <c r="W14" s="77">
        <v>15</v>
      </c>
      <c r="X14" s="77">
        <v>2</v>
      </c>
      <c r="Y14" s="73" t="str">
        <f>IF(Z14&gt;AD14,"○",IF(Z14=AD14,"△",IF(Z14&lt;AD14,"●")))</f>
        <v>●</v>
      </c>
      <c r="Z14" s="74">
        <v>0</v>
      </c>
      <c r="AA14" s="75">
        <v>14</v>
      </c>
      <c r="AB14" s="76" t="str">
        <f>IF(AA14="","","-")</f>
        <v>-</v>
      </c>
      <c r="AC14" s="77">
        <v>15</v>
      </c>
      <c r="AD14" s="74">
        <v>2</v>
      </c>
      <c r="AE14" s="185"/>
      <c r="AF14" s="188"/>
      <c r="AG14" s="188"/>
      <c r="AH14" s="188"/>
      <c r="AI14" s="161"/>
      <c r="AJ14" s="162"/>
      <c r="AK14" s="191"/>
      <c r="AL14" s="191"/>
      <c r="AM14" s="161"/>
      <c r="AN14" s="162"/>
      <c r="AO14" s="166"/>
    </row>
    <row r="15" spans="1:49" s="2" customFormat="1" ht="16.5" customHeight="1" thickBot="1">
      <c r="A15" s="339"/>
      <c r="B15" s="340"/>
      <c r="C15" s="340"/>
      <c r="D15" s="340"/>
      <c r="E15" s="340"/>
      <c r="F15" s="341"/>
      <c r="G15" s="78"/>
      <c r="H15" s="79"/>
      <c r="I15" s="80" t="str">
        <f>IF(Q12="","",Q12)</f>
        <v/>
      </c>
      <c r="J15" s="79" t="str">
        <f>IF(I15="","","-")</f>
        <v/>
      </c>
      <c r="K15" s="81" t="str">
        <f>IF(O12="","",O12)</f>
        <v/>
      </c>
      <c r="L15" s="82"/>
      <c r="M15" s="180"/>
      <c r="N15" s="181"/>
      <c r="O15" s="181"/>
      <c r="P15" s="181"/>
      <c r="Q15" s="181"/>
      <c r="R15" s="197"/>
      <c r="S15" s="78"/>
      <c r="T15" s="79"/>
      <c r="U15" s="80"/>
      <c r="V15" s="79" t="str">
        <f>IF(U15="","","-")</f>
        <v/>
      </c>
      <c r="W15" s="81"/>
      <c r="X15" s="82"/>
      <c r="Y15" s="78"/>
      <c r="Z15" s="79"/>
      <c r="AA15" s="80"/>
      <c r="AB15" s="79" t="str">
        <f>IF(AA15="","","-")</f>
        <v/>
      </c>
      <c r="AC15" s="81"/>
      <c r="AD15" s="79"/>
      <c r="AE15" s="186"/>
      <c r="AF15" s="189"/>
      <c r="AG15" s="189"/>
      <c r="AH15" s="189"/>
      <c r="AI15" s="163"/>
      <c r="AJ15" s="164"/>
      <c r="AK15" s="192"/>
      <c r="AL15" s="192"/>
      <c r="AM15" s="163"/>
      <c r="AN15" s="164"/>
      <c r="AO15" s="203"/>
    </row>
    <row r="16" spans="1:49" s="2" customFormat="1" ht="16.5" customHeight="1">
      <c r="A16" s="348">
        <v>3</v>
      </c>
      <c r="B16" s="349"/>
      <c r="C16" s="349"/>
      <c r="D16" s="349"/>
      <c r="E16" s="349"/>
      <c r="F16" s="350"/>
      <c r="G16" s="68"/>
      <c r="H16" s="69"/>
      <c r="I16" s="70">
        <f>W10</f>
        <v>13</v>
      </c>
      <c r="J16" s="69" t="s">
        <v>196</v>
      </c>
      <c r="K16" s="71">
        <f>U10</f>
        <v>15</v>
      </c>
      <c r="L16" s="72"/>
      <c r="M16" s="68"/>
      <c r="N16" s="69"/>
      <c r="O16" s="70">
        <f>W13</f>
        <v>15</v>
      </c>
      <c r="P16" s="69" t="s">
        <v>196</v>
      </c>
      <c r="Q16" s="71">
        <f>U13</f>
        <v>10</v>
      </c>
      <c r="R16" s="72"/>
      <c r="S16" s="178"/>
      <c r="T16" s="179"/>
      <c r="U16" s="179"/>
      <c r="V16" s="179"/>
      <c r="W16" s="179"/>
      <c r="X16" s="196"/>
      <c r="Y16" s="68"/>
      <c r="Z16" s="69"/>
      <c r="AA16" s="70">
        <v>9</v>
      </c>
      <c r="AB16" s="69" t="s">
        <v>196</v>
      </c>
      <c r="AC16" s="71">
        <v>15</v>
      </c>
      <c r="AD16" s="69"/>
      <c r="AE16" s="184">
        <f>COUNTIF(G16:AD18,"○")</f>
        <v>1</v>
      </c>
      <c r="AF16" s="187">
        <f>COUNTIF(G16:AD18,"●")</f>
        <v>1</v>
      </c>
      <c r="AG16" s="187">
        <f>H17+N17+Z17</f>
        <v>3</v>
      </c>
      <c r="AH16" s="187">
        <f>L17+R17+AD17</f>
        <v>3</v>
      </c>
      <c r="AI16" s="159">
        <f>IF(AH16=0,"----",AG16/AH16)</f>
        <v>1</v>
      </c>
      <c r="AJ16" s="160"/>
      <c r="AK16" s="190">
        <f>SUM(I16:I18,O16:O18,AA16:AA18)</f>
        <v>75</v>
      </c>
      <c r="AL16" s="190">
        <f>SUM(K16:K18,Q16:Q18,AC16:AC18)</f>
        <v>79</v>
      </c>
      <c r="AM16" s="159">
        <f>AK16/AL16</f>
        <v>0.94936708860759489</v>
      </c>
      <c r="AN16" s="160"/>
      <c r="AO16" s="165">
        <v>3</v>
      </c>
    </row>
    <row r="17" spans="1:42" s="2" customFormat="1" ht="16.5" customHeight="1">
      <c r="A17" s="336" t="s">
        <v>117</v>
      </c>
      <c r="B17" s="337"/>
      <c r="C17" s="337"/>
      <c r="D17" s="337"/>
      <c r="E17" s="337"/>
      <c r="F17" s="338"/>
      <c r="G17" s="73" t="str">
        <f>IF(S11="○","●",IF(S11="△","△",IF(S11="●","○",IF(S11="",""))))</f>
        <v>△</v>
      </c>
      <c r="H17" s="74">
        <f>IF(X11="","",X11)</f>
        <v>1</v>
      </c>
      <c r="I17" s="75">
        <f>IF(W11="","",W11)</f>
        <v>15</v>
      </c>
      <c r="J17" s="76" t="str">
        <f>IF(I17="","","-")</f>
        <v>-</v>
      </c>
      <c r="K17" s="77">
        <f>IF(U11="","",U11)</f>
        <v>12</v>
      </c>
      <c r="L17" s="77">
        <f>IF(T11="","",T11)</f>
        <v>1</v>
      </c>
      <c r="M17" s="73" t="str">
        <f>IF(S14="○","●",IF(S14="△","△",IF(S14="●","○",IF(S14="",""))))</f>
        <v>○</v>
      </c>
      <c r="N17" s="74">
        <f>IF(X14="","",X14)</f>
        <v>2</v>
      </c>
      <c r="O17" s="75">
        <f>IF(W14="","",W14)</f>
        <v>15</v>
      </c>
      <c r="P17" s="76" t="str">
        <f>IF(O17="","","-")</f>
        <v>-</v>
      </c>
      <c r="Q17" s="77">
        <f>IF(U14="","",U14)</f>
        <v>12</v>
      </c>
      <c r="R17" s="77">
        <f>IF(T14="","",T14)</f>
        <v>0</v>
      </c>
      <c r="S17" s="180"/>
      <c r="T17" s="181"/>
      <c r="U17" s="181"/>
      <c r="V17" s="181"/>
      <c r="W17" s="181"/>
      <c r="X17" s="197"/>
      <c r="Y17" s="73" t="str">
        <f>IF(Z17&gt;AD17,"○",IF(Z17=AD17,"△",IF(Z17&lt;AD17,"●")))</f>
        <v>●</v>
      </c>
      <c r="Z17" s="74">
        <v>0</v>
      </c>
      <c r="AA17" s="75">
        <v>8</v>
      </c>
      <c r="AB17" s="76" t="str">
        <f>IF(AA17="","","-")</f>
        <v>-</v>
      </c>
      <c r="AC17" s="77">
        <v>15</v>
      </c>
      <c r="AD17" s="74">
        <v>2</v>
      </c>
      <c r="AE17" s="185"/>
      <c r="AF17" s="188"/>
      <c r="AG17" s="188"/>
      <c r="AH17" s="188"/>
      <c r="AI17" s="161"/>
      <c r="AJ17" s="162"/>
      <c r="AK17" s="191"/>
      <c r="AL17" s="191"/>
      <c r="AM17" s="161"/>
      <c r="AN17" s="162"/>
      <c r="AO17" s="166"/>
    </row>
    <row r="18" spans="1:42" s="2" customFormat="1" ht="16.5" customHeight="1" thickBot="1">
      <c r="A18" s="345"/>
      <c r="B18" s="346"/>
      <c r="C18" s="346"/>
      <c r="D18" s="346"/>
      <c r="E18" s="346"/>
      <c r="F18" s="347"/>
      <c r="G18" s="78"/>
      <c r="H18" s="79"/>
      <c r="I18" s="80" t="str">
        <f>IF(W12="","",W12)</f>
        <v/>
      </c>
      <c r="J18" s="79" t="str">
        <f>IF(I18="","","-")</f>
        <v/>
      </c>
      <c r="K18" s="81" t="str">
        <f>IF(U12="","",U12)</f>
        <v/>
      </c>
      <c r="L18" s="82"/>
      <c r="M18" s="78"/>
      <c r="N18" s="79"/>
      <c r="O18" s="80" t="str">
        <f>IF(W15="","",W15)</f>
        <v/>
      </c>
      <c r="P18" s="79" t="str">
        <f>IF(O18="","","-")</f>
        <v/>
      </c>
      <c r="Q18" s="81" t="str">
        <f>IF(U15="","",U15)</f>
        <v/>
      </c>
      <c r="R18" s="82"/>
      <c r="S18" s="182"/>
      <c r="T18" s="183"/>
      <c r="U18" s="183"/>
      <c r="V18" s="183"/>
      <c r="W18" s="183"/>
      <c r="X18" s="198"/>
      <c r="Y18" s="78"/>
      <c r="Z18" s="79"/>
      <c r="AA18" s="80"/>
      <c r="AB18" s="79" t="str">
        <f>IF(AA18="","","-")</f>
        <v/>
      </c>
      <c r="AC18" s="81"/>
      <c r="AD18" s="79"/>
      <c r="AE18" s="186"/>
      <c r="AF18" s="189"/>
      <c r="AG18" s="189"/>
      <c r="AH18" s="189"/>
      <c r="AI18" s="163"/>
      <c r="AJ18" s="164"/>
      <c r="AK18" s="192"/>
      <c r="AL18" s="192"/>
      <c r="AM18" s="163"/>
      <c r="AN18" s="164"/>
      <c r="AO18" s="167"/>
    </row>
    <row r="19" spans="1:42" s="2" customFormat="1" ht="16.5" customHeight="1">
      <c r="A19" s="342">
        <v>4</v>
      </c>
      <c r="B19" s="343"/>
      <c r="C19" s="343"/>
      <c r="D19" s="343"/>
      <c r="E19" s="343"/>
      <c r="F19" s="344"/>
      <c r="G19" s="68"/>
      <c r="H19" s="69"/>
      <c r="I19" s="70">
        <f>AC10</f>
        <v>15</v>
      </c>
      <c r="J19" s="69" t="s">
        <v>196</v>
      </c>
      <c r="K19" s="71">
        <f>AA10</f>
        <v>14</v>
      </c>
      <c r="L19" s="72"/>
      <c r="M19" s="68"/>
      <c r="N19" s="69"/>
      <c r="O19" s="70">
        <f>AC13</f>
        <v>15</v>
      </c>
      <c r="P19" s="69" t="s">
        <v>196</v>
      </c>
      <c r="Q19" s="71">
        <f>AA13</f>
        <v>9</v>
      </c>
      <c r="R19" s="72"/>
      <c r="S19" s="68"/>
      <c r="T19" s="69"/>
      <c r="U19" s="70">
        <f>AC16</f>
        <v>15</v>
      </c>
      <c r="V19" s="69" t="s">
        <v>196</v>
      </c>
      <c r="W19" s="71">
        <f>AA16</f>
        <v>9</v>
      </c>
      <c r="X19" s="72"/>
      <c r="Y19" s="178"/>
      <c r="Z19" s="179"/>
      <c r="AA19" s="179"/>
      <c r="AB19" s="179"/>
      <c r="AC19" s="179"/>
      <c r="AD19" s="179"/>
      <c r="AE19" s="184">
        <f>COUNTIF(G19:AD21,"○")</f>
        <v>3</v>
      </c>
      <c r="AF19" s="187">
        <f>COUNTIF(G19:AD21,"●")</f>
        <v>0</v>
      </c>
      <c r="AG19" s="187">
        <f>H20+N20+T20</f>
        <v>6</v>
      </c>
      <c r="AH19" s="187">
        <f>L20+R20+X20</f>
        <v>0</v>
      </c>
      <c r="AI19" s="159" t="str">
        <f>IF(AH19=0,"----",AG19/AH19)</f>
        <v>----</v>
      </c>
      <c r="AJ19" s="160"/>
      <c r="AK19" s="190">
        <f>SUM(I19:I21,O19:O21,U19:U21)</f>
        <v>90</v>
      </c>
      <c r="AL19" s="190">
        <f>SUM(K19:K21,Q19:Q21,W19:W21)</f>
        <v>67</v>
      </c>
      <c r="AM19" s="159">
        <f>AK19/AL19</f>
        <v>1.3432835820895523</v>
      </c>
      <c r="AN19" s="160"/>
      <c r="AO19" s="165">
        <v>1</v>
      </c>
    </row>
    <row r="20" spans="1:42" s="2" customFormat="1" ht="16.5" customHeight="1">
      <c r="A20" s="336" t="s">
        <v>119</v>
      </c>
      <c r="B20" s="337"/>
      <c r="C20" s="337"/>
      <c r="D20" s="337"/>
      <c r="E20" s="337"/>
      <c r="F20" s="338"/>
      <c r="G20" s="73" t="str">
        <f>IF(Y11="○","●",IF(Y11="△","△",IF(Y11="●","○",IF(Y11="",""))))</f>
        <v>○</v>
      </c>
      <c r="H20" s="74">
        <f>IF(AD11="","",AD11)</f>
        <v>2</v>
      </c>
      <c r="I20" s="75">
        <f>IF(AC11="","",AC11)</f>
        <v>15</v>
      </c>
      <c r="J20" s="76" t="str">
        <f>IF(I20="","","-")</f>
        <v>-</v>
      </c>
      <c r="K20" s="77">
        <f>IF(AA11="","",AA11)</f>
        <v>13</v>
      </c>
      <c r="L20" s="77">
        <f>IF(Z11="","",Z11)</f>
        <v>0</v>
      </c>
      <c r="M20" s="73" t="str">
        <f>IF(Y14="○","●",IF(Y14="△","△",IF(Y14="●","○",IF(Y14="",""))))</f>
        <v>○</v>
      </c>
      <c r="N20" s="74">
        <f>IF(AD14="","",AD14)</f>
        <v>2</v>
      </c>
      <c r="O20" s="75">
        <f>IF(AC14="","",AC14)</f>
        <v>15</v>
      </c>
      <c r="P20" s="76" t="str">
        <f>IF(O20="","","-")</f>
        <v>-</v>
      </c>
      <c r="Q20" s="77">
        <f>IF(AA14="","",AA14)</f>
        <v>14</v>
      </c>
      <c r="R20" s="77">
        <f>IF(Z14="","",Z14)</f>
        <v>0</v>
      </c>
      <c r="S20" s="73" t="str">
        <f>IF(Y17="○","●",IF(Y17="△","△",IF(Y17="●","○",IF(Y17="",""))))</f>
        <v>○</v>
      </c>
      <c r="T20" s="74">
        <f>IF(AD17="","",AD17)</f>
        <v>2</v>
      </c>
      <c r="U20" s="75">
        <f>IF(AC17="","",AC17)</f>
        <v>15</v>
      </c>
      <c r="V20" s="76" t="str">
        <f>IF(U20="","","-")</f>
        <v>-</v>
      </c>
      <c r="W20" s="77">
        <f>IF(AA17="","",AA17)</f>
        <v>8</v>
      </c>
      <c r="X20" s="77">
        <f>IF(Z17="","",Z17)</f>
        <v>0</v>
      </c>
      <c r="Y20" s="180"/>
      <c r="Z20" s="181"/>
      <c r="AA20" s="181"/>
      <c r="AB20" s="181"/>
      <c r="AC20" s="181"/>
      <c r="AD20" s="181"/>
      <c r="AE20" s="185"/>
      <c r="AF20" s="188"/>
      <c r="AG20" s="188"/>
      <c r="AH20" s="188"/>
      <c r="AI20" s="161"/>
      <c r="AJ20" s="162"/>
      <c r="AK20" s="191"/>
      <c r="AL20" s="191"/>
      <c r="AM20" s="161"/>
      <c r="AN20" s="162"/>
      <c r="AO20" s="166"/>
    </row>
    <row r="21" spans="1:42" s="2" customFormat="1" ht="16.5" customHeight="1" thickBot="1">
      <c r="A21" s="339"/>
      <c r="B21" s="340"/>
      <c r="C21" s="340"/>
      <c r="D21" s="340"/>
      <c r="E21" s="340"/>
      <c r="F21" s="341"/>
      <c r="G21" s="78"/>
      <c r="H21" s="79"/>
      <c r="I21" s="80" t="str">
        <f>IF(AC12="","",AC12)</f>
        <v/>
      </c>
      <c r="J21" s="79" t="str">
        <f>IF(I21="","","-")</f>
        <v/>
      </c>
      <c r="K21" s="81" t="str">
        <f>IF(AA12="","",AA12)</f>
        <v/>
      </c>
      <c r="L21" s="82"/>
      <c r="M21" s="78"/>
      <c r="N21" s="79"/>
      <c r="O21" s="80" t="str">
        <f>IF(AC15="","",AC15)</f>
        <v/>
      </c>
      <c r="P21" s="79" t="str">
        <f>IF(O21="","","-")</f>
        <v/>
      </c>
      <c r="Q21" s="81" t="str">
        <f>IF(AA15="","",AA15)</f>
        <v/>
      </c>
      <c r="R21" s="82"/>
      <c r="S21" s="78"/>
      <c r="T21" s="79"/>
      <c r="U21" s="80" t="str">
        <f>IF(AC18="","",AC18)</f>
        <v/>
      </c>
      <c r="V21" s="79" t="str">
        <f>IF(U21="","","-")</f>
        <v/>
      </c>
      <c r="W21" s="81" t="str">
        <f>IF(AA18="","",AA18)</f>
        <v/>
      </c>
      <c r="X21" s="82"/>
      <c r="Y21" s="182"/>
      <c r="Z21" s="183"/>
      <c r="AA21" s="183"/>
      <c r="AB21" s="183"/>
      <c r="AC21" s="183"/>
      <c r="AD21" s="183"/>
      <c r="AE21" s="186"/>
      <c r="AF21" s="189"/>
      <c r="AG21" s="189"/>
      <c r="AH21" s="189"/>
      <c r="AI21" s="163"/>
      <c r="AJ21" s="164"/>
      <c r="AK21" s="192"/>
      <c r="AL21" s="192"/>
      <c r="AM21" s="163"/>
      <c r="AN21" s="164"/>
      <c r="AO21" s="167"/>
    </row>
    <row r="22" spans="1:42" s="63" customFormat="1" ht="15.75" customHeight="1">
      <c r="A22" s="113"/>
      <c r="B22" s="113"/>
      <c r="C22" s="261" t="s">
        <v>197</v>
      </c>
      <c r="D22" s="261"/>
      <c r="E22" s="260" t="str">
        <f>IF(AO10=1,A11,IF(AO13=1,A14,IF(AO16=1,A17,IF(AO19=1,A20))))</f>
        <v>ＲＯＳＳＯ</v>
      </c>
      <c r="F22" s="260"/>
      <c r="G22" s="260"/>
      <c r="H22" s="260"/>
      <c r="I22" s="260"/>
      <c r="J22" s="260"/>
      <c r="K22" s="261" t="s">
        <v>198</v>
      </c>
      <c r="L22" s="261"/>
      <c r="M22" s="260" t="str">
        <f>IF(AO10=2,A11,IF(AO13=2,A14,IF(AO16=2,A17,IF(AO19=2,A20))))</f>
        <v>アクターファイブ</v>
      </c>
      <c r="N22" s="260"/>
      <c r="O22" s="260"/>
      <c r="P22" s="260"/>
      <c r="Q22" s="260"/>
      <c r="R22" s="260"/>
      <c r="S22" s="261" t="s">
        <v>199</v>
      </c>
      <c r="T22" s="261"/>
      <c r="U22" s="260" t="str">
        <f>IF(AO10=3,A11,IF(AO13=3,A14,IF(AO16=3,A17,IF(AO19=3,A20))))</f>
        <v>Ｃｏｐａｉｎ</v>
      </c>
      <c r="V22" s="260"/>
      <c r="W22" s="260"/>
      <c r="X22" s="260"/>
      <c r="Y22" s="260"/>
      <c r="Z22" s="260"/>
      <c r="AA22" s="261" t="s">
        <v>200</v>
      </c>
      <c r="AB22" s="261"/>
      <c r="AC22" s="260" t="str">
        <f>IF(AO10=4,A11,IF(AO13=4,A14,IF(AO16=4,A17,IF(AO19=4,A20))))</f>
        <v>Ｃｏｌｏｒｓ</v>
      </c>
      <c r="AD22" s="260"/>
      <c r="AE22" s="260"/>
      <c r="AF22" s="260"/>
      <c r="AG22" s="260"/>
      <c r="AH22" s="260"/>
      <c r="AI22" s="76"/>
      <c r="AJ22" s="118"/>
      <c r="AK22" s="118"/>
      <c r="AL22" s="93"/>
      <c r="AM22" s="93"/>
      <c r="AN22" s="118"/>
      <c r="AO22" s="118"/>
      <c r="AP22" s="94"/>
    </row>
    <row r="23" spans="1:42" s="2" customFormat="1" ht="16.5" customHeight="1"/>
    <row r="24" spans="1:42" s="2" customFormat="1" ht="16.5" customHeight="1">
      <c r="A24" s="321" t="str">
        <f>A11</f>
        <v>アクターファイブ</v>
      </c>
      <c r="B24" s="321"/>
      <c r="C24" s="321"/>
      <c r="D24" s="321"/>
      <c r="E24" s="321"/>
      <c r="F24" s="10">
        <f>A10</f>
        <v>1</v>
      </c>
      <c r="H24" s="7"/>
      <c r="I24" s="7"/>
      <c r="J24" s="7"/>
      <c r="K24" s="7"/>
      <c r="L24" s="7"/>
      <c r="M24" s="10">
        <f>A19</f>
        <v>4</v>
      </c>
      <c r="N24" s="322" t="str">
        <f>A20</f>
        <v>ＲＯＳＳＯ</v>
      </c>
      <c r="O24" s="322"/>
      <c r="P24" s="322"/>
      <c r="Q24" s="322"/>
      <c r="R24" s="322"/>
      <c r="S24" s="11"/>
      <c r="T24" s="325" t="s">
        <v>138</v>
      </c>
      <c r="U24" s="324"/>
      <c r="V24" s="324"/>
      <c r="W24" s="324"/>
      <c r="X24" s="324"/>
      <c r="Y24" s="324"/>
      <c r="Z24" s="324"/>
      <c r="AA24" s="324"/>
      <c r="AB24" s="324"/>
      <c r="AC24" s="324"/>
      <c r="AD24" s="324"/>
      <c r="AE24" s="324"/>
      <c r="AF24" s="324"/>
      <c r="AG24" s="324"/>
      <c r="AH24" s="324"/>
      <c r="AI24" s="324" t="s">
        <v>10</v>
      </c>
      <c r="AJ24" s="324"/>
      <c r="AK24" s="324"/>
      <c r="AL24" s="324"/>
      <c r="AM24" s="324"/>
    </row>
    <row r="25" spans="1:42" s="2" customFormat="1" ht="16.5" customHeight="1">
      <c r="D25" s="7"/>
      <c r="E25" s="7"/>
      <c r="F25" s="7"/>
      <c r="G25" s="327"/>
      <c r="H25" s="328"/>
      <c r="I25" s="328"/>
      <c r="J25" s="328"/>
      <c r="K25" s="328"/>
      <c r="L25" s="329"/>
      <c r="M25" s="7"/>
      <c r="N25" s="7"/>
      <c r="P25" s="7"/>
      <c r="Q25" s="7"/>
      <c r="R25" s="7"/>
      <c r="T25" s="9" t="s">
        <v>17</v>
      </c>
      <c r="U25" s="7"/>
      <c r="V25" s="7"/>
      <c r="W25" s="7"/>
      <c r="X25" s="323" t="str">
        <f>A11</f>
        <v>アクターファイブ</v>
      </c>
      <c r="Y25" s="323"/>
      <c r="Z25" s="323"/>
      <c r="AA25" s="323"/>
      <c r="AB25" s="323"/>
      <c r="AC25" s="8" t="s">
        <v>11</v>
      </c>
      <c r="AD25" s="323" t="str">
        <f>A14</f>
        <v>Ｃｏｌｏｒｓ</v>
      </c>
      <c r="AE25" s="323"/>
      <c r="AF25" s="323"/>
      <c r="AG25" s="323"/>
      <c r="AH25" s="323"/>
      <c r="AI25" s="323" t="s">
        <v>18</v>
      </c>
      <c r="AJ25" s="323"/>
      <c r="AK25" s="323"/>
      <c r="AL25" s="323"/>
      <c r="AM25" s="323"/>
    </row>
    <row r="26" spans="1:42" s="2" customFormat="1" ht="16.5" customHeight="1">
      <c r="D26" s="7"/>
      <c r="E26" s="7"/>
      <c r="G26" s="330"/>
      <c r="H26" s="331"/>
      <c r="I26" s="331"/>
      <c r="J26" s="331"/>
      <c r="K26" s="331"/>
      <c r="L26" s="332"/>
      <c r="M26" s="7"/>
      <c r="N26" s="7"/>
      <c r="P26" s="7"/>
      <c r="Q26" s="7"/>
      <c r="R26" s="7"/>
      <c r="T26" s="9" t="s">
        <v>12</v>
      </c>
      <c r="U26" s="7"/>
      <c r="V26" s="7"/>
      <c r="W26" s="7"/>
      <c r="X26" s="323" t="str">
        <f>A17</f>
        <v>Ｃｏｐａｉｎ</v>
      </c>
      <c r="Y26" s="323"/>
      <c r="Z26" s="323"/>
      <c r="AA26" s="323"/>
      <c r="AB26" s="323"/>
      <c r="AC26" s="8" t="s">
        <v>11</v>
      </c>
      <c r="AD26" s="323" t="str">
        <f>A20</f>
        <v>ＲＯＳＳＯ</v>
      </c>
      <c r="AE26" s="323"/>
      <c r="AF26" s="323"/>
      <c r="AG26" s="323"/>
      <c r="AH26" s="323"/>
      <c r="AI26" s="323" t="s">
        <v>19</v>
      </c>
      <c r="AJ26" s="323"/>
      <c r="AK26" s="323"/>
      <c r="AL26" s="323"/>
      <c r="AM26" s="323"/>
    </row>
    <row r="27" spans="1:42" s="2" customFormat="1" ht="16.5" customHeight="1">
      <c r="D27" s="7"/>
      <c r="E27" s="7"/>
      <c r="F27" s="7"/>
      <c r="G27" s="330"/>
      <c r="H27" s="331"/>
      <c r="I27" s="331"/>
      <c r="J27" s="331"/>
      <c r="K27" s="331"/>
      <c r="L27" s="332"/>
      <c r="M27" s="7"/>
      <c r="N27" s="7"/>
      <c r="P27" s="7"/>
      <c r="Q27" s="7"/>
      <c r="R27" s="7"/>
      <c r="T27" s="9" t="s">
        <v>13</v>
      </c>
      <c r="U27" s="7"/>
      <c r="V27" s="7"/>
      <c r="W27" s="7"/>
      <c r="X27" s="323" t="str">
        <f>A11</f>
        <v>アクターファイブ</v>
      </c>
      <c r="Y27" s="323"/>
      <c r="Z27" s="323"/>
      <c r="AA27" s="323"/>
      <c r="AB27" s="323"/>
      <c r="AC27" s="8" t="s">
        <v>11</v>
      </c>
      <c r="AD27" s="323" t="str">
        <f>A17</f>
        <v>Ｃｏｐａｉｎ</v>
      </c>
      <c r="AE27" s="323"/>
      <c r="AF27" s="323"/>
      <c r="AG27" s="323"/>
      <c r="AH27" s="323"/>
      <c r="AI27" s="323" t="str">
        <f>A14</f>
        <v>Ｃｏｌｏｒｓ</v>
      </c>
      <c r="AJ27" s="323"/>
      <c r="AK27" s="323"/>
      <c r="AL27" s="323"/>
      <c r="AM27" s="323"/>
    </row>
    <row r="28" spans="1:42" s="2" customFormat="1" ht="16.5" customHeight="1">
      <c r="D28" s="7"/>
      <c r="E28" s="7"/>
      <c r="F28" s="7"/>
      <c r="G28" s="330"/>
      <c r="H28" s="331"/>
      <c r="I28" s="331"/>
      <c r="J28" s="331"/>
      <c r="K28" s="331"/>
      <c r="L28" s="332"/>
      <c r="M28" s="7"/>
      <c r="N28" s="7"/>
      <c r="P28" s="7"/>
      <c r="Q28" s="7"/>
      <c r="R28" s="7"/>
      <c r="T28" s="9" t="s">
        <v>14</v>
      </c>
      <c r="U28" s="7"/>
      <c r="V28" s="7"/>
      <c r="W28" s="7"/>
      <c r="X28" s="323" t="str">
        <f>A14</f>
        <v>Ｃｏｌｏｒｓ</v>
      </c>
      <c r="Y28" s="323"/>
      <c r="Z28" s="323"/>
      <c r="AA28" s="323"/>
      <c r="AB28" s="323"/>
      <c r="AC28" s="8" t="s">
        <v>11</v>
      </c>
      <c r="AD28" s="323" t="str">
        <f>A20</f>
        <v>ＲＯＳＳＯ</v>
      </c>
      <c r="AE28" s="323"/>
      <c r="AF28" s="323"/>
      <c r="AG28" s="323"/>
      <c r="AH28" s="323"/>
      <c r="AI28" s="323" t="str">
        <f>A11</f>
        <v>アクターファイブ</v>
      </c>
      <c r="AJ28" s="323"/>
      <c r="AK28" s="323"/>
      <c r="AL28" s="323"/>
      <c r="AM28" s="323"/>
    </row>
    <row r="29" spans="1:42" s="2" customFormat="1" ht="16.5" customHeight="1">
      <c r="F29" s="7"/>
      <c r="G29" s="333"/>
      <c r="H29" s="334"/>
      <c r="I29" s="334"/>
      <c r="J29" s="334"/>
      <c r="K29" s="334"/>
      <c r="L29" s="335"/>
      <c r="M29" s="7"/>
      <c r="N29" s="7"/>
      <c r="P29" s="7"/>
      <c r="Q29" s="7"/>
      <c r="R29" s="7"/>
      <c r="T29" s="9" t="s">
        <v>15</v>
      </c>
      <c r="U29" s="7"/>
      <c r="V29" s="7"/>
      <c r="W29" s="7"/>
      <c r="X29" s="323" t="str">
        <f>A11</f>
        <v>アクターファイブ</v>
      </c>
      <c r="Y29" s="323"/>
      <c r="Z29" s="323"/>
      <c r="AA29" s="323"/>
      <c r="AB29" s="323"/>
      <c r="AC29" s="8" t="s">
        <v>11</v>
      </c>
      <c r="AD29" s="323" t="str">
        <f>A20</f>
        <v>ＲＯＳＳＯ</v>
      </c>
      <c r="AE29" s="323"/>
      <c r="AF29" s="323"/>
      <c r="AG29" s="323"/>
      <c r="AH29" s="323"/>
      <c r="AI29" s="323" t="str">
        <f>A17</f>
        <v>Ｃｏｐａｉｎ</v>
      </c>
      <c r="AJ29" s="323"/>
      <c r="AK29" s="323"/>
      <c r="AL29" s="323"/>
      <c r="AM29" s="323"/>
    </row>
    <row r="30" spans="1:42" s="2" customFormat="1" ht="16.5" customHeight="1">
      <c r="A30" s="321" t="str">
        <f>A14</f>
        <v>Ｃｏｌｏｒｓ</v>
      </c>
      <c r="B30" s="321"/>
      <c r="C30" s="321"/>
      <c r="D30" s="321"/>
      <c r="E30" s="321"/>
      <c r="F30" s="10">
        <f>A13</f>
        <v>2</v>
      </c>
      <c r="H30" s="7"/>
      <c r="I30" s="7"/>
      <c r="J30" s="7"/>
      <c r="K30" s="7"/>
      <c r="L30" s="7"/>
      <c r="M30" s="10">
        <f>A16</f>
        <v>3</v>
      </c>
      <c r="N30" s="322" t="str">
        <f>A17</f>
        <v>Ｃｏｐａｉｎ</v>
      </c>
      <c r="O30" s="322"/>
      <c r="P30" s="322"/>
      <c r="Q30" s="322"/>
      <c r="R30" s="322"/>
      <c r="S30" s="11"/>
      <c r="T30" s="9" t="s">
        <v>16</v>
      </c>
      <c r="U30" s="7"/>
      <c r="V30" s="7"/>
      <c r="W30" s="7"/>
      <c r="X30" s="323" t="str">
        <f>A14</f>
        <v>Ｃｏｌｏｒｓ</v>
      </c>
      <c r="Y30" s="323"/>
      <c r="Z30" s="323"/>
      <c r="AA30" s="323"/>
      <c r="AB30" s="323"/>
      <c r="AC30" s="8" t="s">
        <v>11</v>
      </c>
      <c r="AD30" s="323" t="str">
        <f>A17</f>
        <v>Ｃｏｐａｉｎ</v>
      </c>
      <c r="AE30" s="323"/>
      <c r="AF30" s="323"/>
      <c r="AG30" s="323"/>
      <c r="AH30" s="323"/>
      <c r="AI30" s="323" t="str">
        <f>A20</f>
        <v>ＲＯＳＳＯ</v>
      </c>
      <c r="AJ30" s="323"/>
      <c r="AK30" s="323"/>
      <c r="AL30" s="323"/>
      <c r="AM30" s="323"/>
    </row>
    <row r="31" spans="1:42" s="2" customFormat="1" ht="16.5" customHeight="1">
      <c r="A31" s="42"/>
      <c r="B31" s="42"/>
      <c r="C31" s="42"/>
      <c r="D31" s="42"/>
      <c r="E31" s="42"/>
      <c r="F31" s="10"/>
      <c r="H31" s="7"/>
      <c r="I31" s="7"/>
      <c r="J31" s="7"/>
      <c r="K31" s="7"/>
      <c r="L31" s="7"/>
      <c r="M31" s="10"/>
      <c r="N31" s="43"/>
      <c r="O31" s="43"/>
      <c r="P31" s="43"/>
      <c r="Q31" s="43"/>
      <c r="R31" s="43"/>
      <c r="S31" s="11"/>
      <c r="T31" s="9"/>
      <c r="U31" s="7"/>
      <c r="V31" s="7"/>
      <c r="W31" s="7"/>
      <c r="X31" s="44"/>
      <c r="Y31" s="44"/>
      <c r="Z31" s="44"/>
      <c r="AA31" s="44"/>
      <c r="AB31" s="44"/>
      <c r="AC31" s="8"/>
      <c r="AD31" s="44"/>
      <c r="AE31" s="44"/>
      <c r="AF31" s="44"/>
      <c r="AG31" s="44"/>
      <c r="AH31" s="44"/>
      <c r="AI31" s="44"/>
      <c r="AJ31" s="44"/>
      <c r="AK31" s="44"/>
      <c r="AL31" s="44"/>
      <c r="AM31" s="44"/>
    </row>
    <row r="32" spans="1:42" ht="16.5" customHeight="1"/>
    <row r="33" spans="1:36" ht="16.5" customHeight="1">
      <c r="A33" s="157" t="s">
        <v>56</v>
      </c>
      <c r="B33" s="158"/>
      <c r="C33" s="158"/>
      <c r="D33" s="158"/>
      <c r="E33" s="158"/>
      <c r="F33" s="158"/>
      <c r="G33" s="158"/>
    </row>
    <row r="34" spans="1:36" ht="16.5" customHeight="1">
      <c r="A34" s="158"/>
      <c r="B34" s="158"/>
      <c r="C34" s="158"/>
      <c r="D34" s="158"/>
      <c r="E34" s="158"/>
      <c r="F34" s="158"/>
      <c r="G34" s="158"/>
    </row>
    <row r="35" spans="1:36" ht="16.5" customHeight="1" thickBot="1">
      <c r="H35" s="123"/>
      <c r="I35" s="123"/>
      <c r="J35" s="123"/>
      <c r="K35" s="145">
        <v>1</v>
      </c>
      <c r="L35" s="315" t="str">
        <f>E22</f>
        <v>ＲＯＳＳＯ</v>
      </c>
      <c r="M35" s="316"/>
      <c r="N35" s="316"/>
      <c r="O35" s="316"/>
      <c r="P35" s="316"/>
      <c r="Q35" s="317"/>
      <c r="R35" s="12"/>
      <c r="S35" s="12"/>
    </row>
    <row r="36" spans="1:36" ht="16.5" customHeight="1" thickTop="1">
      <c r="G36" s="122"/>
      <c r="K36" s="145"/>
      <c r="L36" s="318"/>
      <c r="M36" s="319"/>
      <c r="N36" s="319"/>
      <c r="O36" s="319"/>
      <c r="P36" s="319"/>
      <c r="Q36" s="320"/>
      <c r="R36" s="12"/>
      <c r="S36" s="12"/>
    </row>
    <row r="37" spans="1:36" ht="16.5" customHeight="1">
      <c r="G37" s="122"/>
      <c r="K37" s="12"/>
      <c r="L37" s="12"/>
      <c r="M37" s="12"/>
      <c r="N37" s="12"/>
      <c r="O37" s="12"/>
      <c r="P37" s="12"/>
      <c r="Q37" s="12"/>
      <c r="R37" s="12"/>
      <c r="S37" s="12"/>
    </row>
    <row r="38" spans="1:36" ht="16.5" customHeight="1" thickBot="1">
      <c r="E38" s="123"/>
      <c r="F38" s="123"/>
      <c r="G38" s="124"/>
      <c r="H38" s="145" t="s">
        <v>133</v>
      </c>
      <c r="I38" s="145"/>
      <c r="K38" s="12"/>
      <c r="L38" s="17"/>
      <c r="M38" s="17">
        <v>15</v>
      </c>
      <c r="N38" s="17" t="s">
        <v>58</v>
      </c>
      <c r="O38" s="17">
        <v>10</v>
      </c>
      <c r="P38" s="17"/>
      <c r="Q38" s="12"/>
      <c r="R38" s="12"/>
      <c r="S38" s="12"/>
    </row>
    <row r="39" spans="1:36" ht="16.5" customHeight="1" thickTop="1">
      <c r="D39" s="32"/>
      <c r="H39" s="314"/>
      <c r="I39" s="145"/>
      <c r="K39" s="12"/>
      <c r="L39" s="17"/>
      <c r="M39" s="17">
        <v>15</v>
      </c>
      <c r="N39" s="17" t="s">
        <v>58</v>
      </c>
      <c r="O39" s="17">
        <v>6</v>
      </c>
      <c r="P39" s="17"/>
      <c r="Q39" s="12"/>
      <c r="R39" s="56"/>
      <c r="S39" s="56"/>
      <c r="T39" s="57"/>
      <c r="U39" s="12"/>
    </row>
    <row r="40" spans="1:36" ht="16.5" customHeight="1">
      <c r="D40" s="32"/>
      <c r="H40" s="33"/>
      <c r="K40" s="12"/>
      <c r="L40" s="17"/>
      <c r="M40" s="17"/>
      <c r="N40" s="17"/>
      <c r="O40" s="17"/>
      <c r="P40" s="17"/>
      <c r="Q40" s="12"/>
      <c r="R40" s="12"/>
      <c r="S40" s="12"/>
      <c r="T40" s="58"/>
      <c r="U40" s="12"/>
    </row>
    <row r="41" spans="1:36" ht="16.5" customHeight="1">
      <c r="D41" s="32"/>
      <c r="H41" s="34"/>
      <c r="I41" s="35"/>
      <c r="J41" s="35"/>
      <c r="K41" s="145">
        <v>2</v>
      </c>
      <c r="L41" s="315" t="str">
        <f>AC22</f>
        <v>Ｃｏｌｏｒｓ</v>
      </c>
      <c r="M41" s="316"/>
      <c r="N41" s="316"/>
      <c r="O41" s="316"/>
      <c r="P41" s="316"/>
      <c r="Q41" s="317"/>
      <c r="R41" s="12"/>
      <c r="S41" s="12"/>
      <c r="T41" s="58"/>
      <c r="U41" s="12"/>
      <c r="Z41" s="40" t="s">
        <v>206</v>
      </c>
      <c r="AA41" s="31"/>
      <c r="AB41" s="31"/>
      <c r="AC41" s="31"/>
      <c r="AD41" s="31"/>
      <c r="AE41" s="31"/>
      <c r="AF41" s="31"/>
      <c r="AG41" s="31"/>
      <c r="AH41" s="31"/>
      <c r="AI41" s="31"/>
      <c r="AJ41" s="54"/>
    </row>
    <row r="42" spans="1:36" ht="16.5" customHeight="1">
      <c r="D42" s="32"/>
      <c r="K42" s="145"/>
      <c r="L42" s="318"/>
      <c r="M42" s="319"/>
      <c r="N42" s="319"/>
      <c r="O42" s="319"/>
      <c r="P42" s="319"/>
      <c r="Q42" s="320"/>
      <c r="R42" s="12"/>
      <c r="S42" s="12"/>
      <c r="T42" s="58"/>
      <c r="U42" s="12"/>
      <c r="Z42" s="33"/>
      <c r="AA42" s="411" t="s">
        <v>202</v>
      </c>
      <c r="AB42" s="411"/>
      <c r="AC42" s="411"/>
      <c r="AD42" s="411" t="s">
        <v>118</v>
      </c>
      <c r="AE42" s="411"/>
      <c r="AF42" s="411"/>
      <c r="AG42" s="411"/>
      <c r="AH42" s="411"/>
      <c r="AI42" s="411"/>
      <c r="AJ42" s="32"/>
    </row>
    <row r="43" spans="1:36" ht="16.5" customHeight="1">
      <c r="D43" s="32"/>
      <c r="K43" s="12"/>
      <c r="L43" s="12"/>
      <c r="M43" s="12"/>
      <c r="N43" s="12"/>
      <c r="O43" s="12"/>
      <c r="P43" s="12"/>
      <c r="Q43" s="12"/>
      <c r="R43" s="12"/>
      <c r="S43" s="12"/>
      <c r="T43" s="58"/>
      <c r="U43" s="12"/>
      <c r="Z43" s="33"/>
      <c r="AA43" s="411" t="s">
        <v>203</v>
      </c>
      <c r="AB43" s="411"/>
      <c r="AC43" s="411"/>
      <c r="AD43" s="411" t="s">
        <v>119</v>
      </c>
      <c r="AE43" s="411"/>
      <c r="AF43" s="411"/>
      <c r="AG43" s="411"/>
      <c r="AH43" s="411"/>
      <c r="AI43" s="411"/>
      <c r="AJ43" s="32"/>
    </row>
    <row r="44" spans="1:36" ht="16.5" customHeight="1" thickBot="1">
      <c r="D44" s="32"/>
      <c r="E44" s="145" t="s">
        <v>134</v>
      </c>
      <c r="F44" s="145"/>
      <c r="G44" s="17"/>
      <c r="H44" s="17">
        <v>15</v>
      </c>
      <c r="I44" s="17" t="s">
        <v>58</v>
      </c>
      <c r="J44" s="17">
        <v>13</v>
      </c>
      <c r="K44" s="17"/>
      <c r="L44" s="12"/>
      <c r="M44" s="12"/>
      <c r="N44" s="17"/>
      <c r="O44" s="17">
        <v>15</v>
      </c>
      <c r="P44" s="17" t="s">
        <v>58</v>
      </c>
      <c r="Q44" s="17">
        <v>14</v>
      </c>
      <c r="R44" s="17"/>
      <c r="S44" s="145" t="s">
        <v>136</v>
      </c>
      <c r="T44" s="326"/>
      <c r="U44" s="100"/>
      <c r="Z44" s="33"/>
      <c r="AA44" s="411" t="s">
        <v>204</v>
      </c>
      <c r="AB44" s="411"/>
      <c r="AC44" s="411"/>
      <c r="AD44" s="411" t="s">
        <v>117</v>
      </c>
      <c r="AE44" s="411"/>
      <c r="AF44" s="411"/>
      <c r="AG44" s="411"/>
      <c r="AH44" s="411"/>
      <c r="AI44" s="411"/>
      <c r="AJ44" s="32"/>
    </row>
    <row r="45" spans="1:36" ht="16.5" customHeight="1" thickTop="1">
      <c r="C45" s="120"/>
      <c r="D45" s="121"/>
      <c r="E45" s="145"/>
      <c r="F45" s="145"/>
      <c r="G45" s="17">
        <v>2</v>
      </c>
      <c r="H45" s="17">
        <v>11</v>
      </c>
      <c r="I45" s="17" t="s">
        <v>58</v>
      </c>
      <c r="J45" s="17">
        <v>15</v>
      </c>
      <c r="K45" s="17">
        <v>1</v>
      </c>
      <c r="L45" s="12"/>
      <c r="M45" s="12"/>
      <c r="N45" s="17">
        <v>2</v>
      </c>
      <c r="O45" s="17">
        <v>15</v>
      </c>
      <c r="P45" s="17" t="s">
        <v>58</v>
      </c>
      <c r="Q45" s="17">
        <v>14</v>
      </c>
      <c r="R45" s="17">
        <v>0</v>
      </c>
      <c r="S45" s="145"/>
      <c r="T45" s="145"/>
      <c r="U45" s="129"/>
      <c r="Z45" s="34"/>
      <c r="AA45" s="35" t="s">
        <v>205</v>
      </c>
      <c r="AB45" s="35"/>
      <c r="AC45" s="35"/>
      <c r="AD45" s="35" t="s">
        <v>103</v>
      </c>
      <c r="AE45" s="35"/>
      <c r="AF45" s="35"/>
      <c r="AG45" s="35"/>
      <c r="AH45" s="35"/>
      <c r="AI45" s="35"/>
      <c r="AJ45" s="55"/>
    </row>
    <row r="46" spans="1:36" ht="16.5" customHeight="1">
      <c r="D46" s="122"/>
      <c r="G46" s="17"/>
      <c r="H46" s="17">
        <v>15</v>
      </c>
      <c r="I46" s="17" t="s">
        <v>58</v>
      </c>
      <c r="J46" s="17">
        <v>12</v>
      </c>
      <c r="K46" s="17"/>
      <c r="L46" s="12"/>
      <c r="M46" s="12"/>
      <c r="N46" s="17"/>
      <c r="O46" s="17"/>
      <c r="P46" s="17"/>
      <c r="Q46" s="17"/>
      <c r="R46" s="17"/>
      <c r="S46" s="12"/>
      <c r="T46" s="12"/>
      <c r="U46" s="126"/>
    </row>
    <row r="47" spans="1:36" ht="16.5" customHeight="1">
      <c r="D47" s="122"/>
      <c r="K47" s="145">
        <v>3</v>
      </c>
      <c r="L47" s="315" t="str">
        <f>U22</f>
        <v>Ｃｏｐａｉｎ</v>
      </c>
      <c r="M47" s="316"/>
      <c r="N47" s="316"/>
      <c r="O47" s="316"/>
      <c r="P47" s="316"/>
      <c r="Q47" s="317"/>
      <c r="R47" s="12"/>
      <c r="S47" s="12"/>
      <c r="T47" s="12"/>
      <c r="U47" s="126"/>
    </row>
    <row r="48" spans="1:36" ht="16.5" customHeight="1">
      <c r="D48" s="122"/>
      <c r="H48" s="40"/>
      <c r="I48" s="31"/>
      <c r="J48" s="31"/>
      <c r="K48" s="145"/>
      <c r="L48" s="318"/>
      <c r="M48" s="319"/>
      <c r="N48" s="319"/>
      <c r="O48" s="319"/>
      <c r="P48" s="319"/>
      <c r="Q48" s="320"/>
      <c r="R48" s="12"/>
      <c r="S48" s="12"/>
      <c r="T48" s="12"/>
      <c r="U48" s="126"/>
    </row>
    <row r="49" spans="4:39" ht="16.5" customHeight="1">
      <c r="D49" s="122"/>
      <c r="H49" s="33"/>
      <c r="K49" s="12"/>
      <c r="L49" s="12"/>
      <c r="M49" s="12"/>
      <c r="N49" s="12"/>
      <c r="O49" s="12"/>
      <c r="P49" s="12"/>
      <c r="Q49" s="12"/>
      <c r="R49" s="12"/>
      <c r="S49" s="12"/>
      <c r="T49" s="12"/>
      <c r="U49" s="126"/>
    </row>
    <row r="50" spans="4:39" ht="16.5" customHeight="1" thickBot="1">
      <c r="D50" s="122"/>
      <c r="H50" s="314" t="s">
        <v>135</v>
      </c>
      <c r="I50" s="145"/>
      <c r="K50" s="12"/>
      <c r="L50" s="17"/>
      <c r="M50" s="17">
        <v>15</v>
      </c>
      <c r="N50" s="17" t="s">
        <v>58</v>
      </c>
      <c r="O50" s="17">
        <v>14</v>
      </c>
      <c r="P50" s="17"/>
      <c r="Q50" s="12"/>
      <c r="R50" s="12"/>
      <c r="S50" s="12"/>
      <c r="T50" s="12"/>
      <c r="U50" s="126"/>
    </row>
    <row r="51" spans="4:39" ht="16.5" customHeight="1" thickTop="1">
      <c r="E51" s="120"/>
      <c r="F51" s="120"/>
      <c r="G51" s="121"/>
      <c r="H51" s="145"/>
      <c r="I51" s="145"/>
      <c r="K51" s="12"/>
      <c r="L51" s="17">
        <v>2</v>
      </c>
      <c r="M51" s="17">
        <v>15</v>
      </c>
      <c r="N51" s="17" t="s">
        <v>58</v>
      </c>
      <c r="O51" s="17">
        <v>12</v>
      </c>
      <c r="P51" s="17">
        <v>0</v>
      </c>
      <c r="Q51" s="12"/>
      <c r="R51" s="128"/>
      <c r="S51" s="120"/>
      <c r="T51" s="120"/>
    </row>
    <row r="52" spans="4:39" ht="16.5" customHeight="1">
      <c r="G52" s="122"/>
      <c r="K52" s="12"/>
      <c r="L52" s="17"/>
      <c r="M52" s="17"/>
      <c r="N52" s="17"/>
      <c r="O52" s="17"/>
      <c r="P52" s="17"/>
      <c r="Q52" s="12"/>
      <c r="R52" s="12"/>
      <c r="T52" s="325" t="s">
        <v>137</v>
      </c>
      <c r="U52" s="324"/>
      <c r="V52" s="324"/>
      <c r="W52" s="324"/>
      <c r="X52" s="324"/>
      <c r="Y52" s="324"/>
      <c r="Z52" s="324"/>
      <c r="AA52" s="324"/>
      <c r="AB52" s="324"/>
      <c r="AC52" s="324"/>
      <c r="AD52" s="324"/>
      <c r="AE52" s="324"/>
      <c r="AF52" s="324"/>
      <c r="AG52" s="324"/>
      <c r="AH52" s="324"/>
      <c r="AI52" s="324" t="s">
        <v>10</v>
      </c>
      <c r="AJ52" s="324"/>
      <c r="AK52" s="324"/>
      <c r="AL52" s="324"/>
      <c r="AM52" s="324"/>
    </row>
    <row r="53" spans="4:39" ht="16.5" customHeight="1" thickBot="1">
      <c r="G53" s="122"/>
      <c r="K53" s="145">
        <v>4</v>
      </c>
      <c r="L53" s="315" t="str">
        <f>M22</f>
        <v>アクターファイブ</v>
      </c>
      <c r="M53" s="316"/>
      <c r="N53" s="316"/>
      <c r="O53" s="316"/>
      <c r="P53" s="316"/>
      <c r="Q53" s="317"/>
      <c r="R53" s="12"/>
      <c r="T53" t="s">
        <v>59</v>
      </c>
      <c r="X53" s="145" t="s">
        <v>57</v>
      </c>
      <c r="Y53" s="145"/>
      <c r="Z53" s="145"/>
      <c r="AA53" s="145"/>
      <c r="AB53" s="145"/>
      <c r="AC53" t="s">
        <v>11</v>
      </c>
      <c r="AD53" s="145" t="s">
        <v>60</v>
      </c>
      <c r="AE53" s="145"/>
      <c r="AF53" s="145"/>
      <c r="AG53" s="145"/>
      <c r="AH53" s="145"/>
      <c r="AI53" s="323" t="s">
        <v>61</v>
      </c>
      <c r="AJ53" s="323"/>
      <c r="AK53" s="323"/>
      <c r="AL53" s="323"/>
      <c r="AM53" s="323"/>
    </row>
    <row r="54" spans="4:39" ht="16.5" customHeight="1" thickTop="1">
      <c r="H54" s="120"/>
      <c r="I54" s="120"/>
      <c r="J54" s="120"/>
      <c r="K54" s="145"/>
      <c r="L54" s="318"/>
      <c r="M54" s="319"/>
      <c r="N54" s="319"/>
      <c r="O54" s="319"/>
      <c r="P54" s="319"/>
      <c r="Q54" s="320"/>
      <c r="R54" s="12"/>
      <c r="T54" t="s">
        <v>62</v>
      </c>
      <c r="X54" s="145" t="s">
        <v>63</v>
      </c>
      <c r="Y54" s="145"/>
      <c r="Z54" s="145"/>
      <c r="AA54" s="145"/>
      <c r="AB54" s="145"/>
      <c r="AC54" t="s">
        <v>11</v>
      </c>
      <c r="AD54" s="145" t="s">
        <v>64</v>
      </c>
      <c r="AE54" s="145"/>
      <c r="AF54" s="145"/>
      <c r="AG54" s="145"/>
      <c r="AH54" s="145"/>
      <c r="AI54" s="323" t="s">
        <v>65</v>
      </c>
      <c r="AJ54" s="323"/>
      <c r="AK54" s="323"/>
      <c r="AL54" s="323"/>
      <c r="AM54" s="323"/>
    </row>
    <row r="55" spans="4:39">
      <c r="T55" t="s">
        <v>66</v>
      </c>
      <c r="X55" s="145" t="s">
        <v>67</v>
      </c>
      <c r="Y55" s="145"/>
      <c r="Z55" s="145"/>
      <c r="AA55" s="145"/>
      <c r="AB55" s="145"/>
      <c r="AC55" t="s">
        <v>11</v>
      </c>
      <c r="AD55" s="145" t="s">
        <v>68</v>
      </c>
      <c r="AE55" s="145"/>
      <c r="AF55" s="145"/>
      <c r="AG55" s="145"/>
      <c r="AH55" s="145"/>
      <c r="AI55" s="323" t="s">
        <v>76</v>
      </c>
      <c r="AJ55" s="323"/>
      <c r="AK55" s="323"/>
      <c r="AL55" s="323"/>
      <c r="AM55" s="323"/>
    </row>
    <row r="56" spans="4:39">
      <c r="T56" t="s">
        <v>69</v>
      </c>
      <c r="X56" s="145" t="s">
        <v>70</v>
      </c>
      <c r="Y56" s="145"/>
      <c r="Z56" s="145"/>
      <c r="AA56" s="145"/>
      <c r="AB56" s="145"/>
      <c r="AC56" t="s">
        <v>11</v>
      </c>
      <c r="AD56" s="145" t="s">
        <v>71</v>
      </c>
      <c r="AE56" s="145"/>
      <c r="AF56" s="145"/>
      <c r="AG56" s="145"/>
      <c r="AH56" s="145"/>
      <c r="AI56" s="323" t="s">
        <v>72</v>
      </c>
      <c r="AJ56" s="323"/>
      <c r="AK56" s="323"/>
      <c r="AL56" s="323"/>
      <c r="AM56" s="323"/>
    </row>
  </sheetData>
  <mergeCells count="131">
    <mergeCell ref="A1:AO1"/>
    <mergeCell ref="A2:AO2"/>
    <mergeCell ref="A4:AO4"/>
    <mergeCell ref="A7:F7"/>
    <mergeCell ref="G7:L7"/>
    <mergeCell ref="M7:R7"/>
    <mergeCell ref="S7:X7"/>
    <mergeCell ref="Y7:AD7"/>
    <mergeCell ref="AE7:AE9"/>
    <mergeCell ref="AF7:AF9"/>
    <mergeCell ref="AI7:AJ7"/>
    <mergeCell ref="AK7:AK9"/>
    <mergeCell ref="AL7:AL9"/>
    <mergeCell ref="AM7:AN9"/>
    <mergeCell ref="AO7:AO9"/>
    <mergeCell ref="A8:F8"/>
    <mergeCell ref="G8:L9"/>
    <mergeCell ref="M8:R9"/>
    <mergeCell ref="S8:X9"/>
    <mergeCell ref="Y8:AD9"/>
    <mergeCell ref="AI8:AJ8"/>
    <mergeCell ref="A9:F9"/>
    <mergeCell ref="AI9:AJ9"/>
    <mergeCell ref="A10:F10"/>
    <mergeCell ref="G10:L12"/>
    <mergeCell ref="AE10:AE12"/>
    <mergeCell ref="AF10:AF12"/>
    <mergeCell ref="AG10:AG12"/>
    <mergeCell ref="AH10:AH12"/>
    <mergeCell ref="AI10:AJ12"/>
    <mergeCell ref="AK10:AK12"/>
    <mergeCell ref="AL10:AL12"/>
    <mergeCell ref="AM10:AN12"/>
    <mergeCell ref="AO10:AO12"/>
    <mergeCell ref="A11:F12"/>
    <mergeCell ref="A13:F13"/>
    <mergeCell ref="M13:R15"/>
    <mergeCell ref="AE13:AE15"/>
    <mergeCell ref="AF13:AF15"/>
    <mergeCell ref="AG13:AG15"/>
    <mergeCell ref="AH16:AH18"/>
    <mergeCell ref="AI16:AJ18"/>
    <mergeCell ref="AK16:AK18"/>
    <mergeCell ref="AL16:AL18"/>
    <mergeCell ref="AM16:AN18"/>
    <mergeCell ref="AO16:AO18"/>
    <mergeCell ref="A14:F15"/>
    <mergeCell ref="A16:F16"/>
    <mergeCell ref="S16:X18"/>
    <mergeCell ref="AE16:AE18"/>
    <mergeCell ref="AF16:AF18"/>
    <mergeCell ref="AG16:AG18"/>
    <mergeCell ref="A17:F18"/>
    <mergeCell ref="AH13:AH15"/>
    <mergeCell ref="AI13:AJ15"/>
    <mergeCell ref="AK13:AK15"/>
    <mergeCell ref="AL13:AL15"/>
    <mergeCell ref="AM13:AN15"/>
    <mergeCell ref="AO13:AO15"/>
    <mergeCell ref="AI19:AJ21"/>
    <mergeCell ref="AK19:AK21"/>
    <mergeCell ref="AL19:AL21"/>
    <mergeCell ref="AM19:AN21"/>
    <mergeCell ref="AO19:AO21"/>
    <mergeCell ref="A20:F21"/>
    <mergeCell ref="A19:F19"/>
    <mergeCell ref="Y19:AD21"/>
    <mergeCell ref="AE19:AE21"/>
    <mergeCell ref="AF19:AF21"/>
    <mergeCell ref="AG19:AG21"/>
    <mergeCell ref="AH19:AH21"/>
    <mergeCell ref="AI24:AM24"/>
    <mergeCell ref="G25:L29"/>
    <mergeCell ref="X25:AB25"/>
    <mergeCell ref="AD25:AH25"/>
    <mergeCell ref="AI25:AM25"/>
    <mergeCell ref="X26:AB26"/>
    <mergeCell ref="AD26:AH26"/>
    <mergeCell ref="X29:AB29"/>
    <mergeCell ref="AD29:AH29"/>
    <mergeCell ref="AI29:AM29"/>
    <mergeCell ref="AI30:AM30"/>
    <mergeCell ref="X55:AB55"/>
    <mergeCell ref="AD55:AH55"/>
    <mergeCell ref="S44:T45"/>
    <mergeCell ref="K47:K48"/>
    <mergeCell ref="L47:Q48"/>
    <mergeCell ref="AI26:AM26"/>
    <mergeCell ref="X27:AB27"/>
    <mergeCell ref="AD27:AH27"/>
    <mergeCell ref="AI27:AM27"/>
    <mergeCell ref="X28:AB28"/>
    <mergeCell ref="AD28:AH28"/>
    <mergeCell ref="AI28:AM28"/>
    <mergeCell ref="AI55:AM55"/>
    <mergeCell ref="X56:AB56"/>
    <mergeCell ref="AD56:AH56"/>
    <mergeCell ref="AI56:AM56"/>
    <mergeCell ref="AI52:AM52"/>
    <mergeCell ref="K53:K54"/>
    <mergeCell ref="L53:Q54"/>
    <mergeCell ref="X53:AB53"/>
    <mergeCell ref="AD53:AH53"/>
    <mergeCell ref="AI53:AM53"/>
    <mergeCell ref="X54:AB54"/>
    <mergeCell ref="AD54:AH54"/>
    <mergeCell ref="AI54:AM54"/>
    <mergeCell ref="T52:AH52"/>
    <mergeCell ref="C22:D22"/>
    <mergeCell ref="E22:J22"/>
    <mergeCell ref="K22:L22"/>
    <mergeCell ref="M22:R22"/>
    <mergeCell ref="S22:T22"/>
    <mergeCell ref="U22:Z22"/>
    <mergeCell ref="AA22:AB22"/>
    <mergeCell ref="AC22:AH22"/>
    <mergeCell ref="H50:I51"/>
    <mergeCell ref="A33:G34"/>
    <mergeCell ref="K35:K36"/>
    <mergeCell ref="L35:Q36"/>
    <mergeCell ref="H38:I39"/>
    <mergeCell ref="K41:K42"/>
    <mergeCell ref="L41:Q42"/>
    <mergeCell ref="A30:E30"/>
    <mergeCell ref="N30:R30"/>
    <mergeCell ref="E44:F45"/>
    <mergeCell ref="X30:AB30"/>
    <mergeCell ref="AD30:AH30"/>
    <mergeCell ref="A24:E24"/>
    <mergeCell ref="N24:R24"/>
    <mergeCell ref="T24:AH24"/>
  </mergeCells>
  <phoneticPr fontId="2"/>
  <dataValidations count="2">
    <dataValidation imeMode="halfAlpha" allowBlank="1" showInputMessage="1" showErrorMessage="1" sqref="JZ17 TV17 ADR17 ANN17 AXJ17 BHF17 BRB17 CAX17 CKT17 CUP17 DEL17 DOH17 DYD17 EHZ17 ERV17 FBR17 FLN17 FVJ17 GFF17 GPB17 GYX17 HIT17 HSP17 ICL17 IMH17 IWD17 JFZ17 JPV17 JZR17 KJN17 KTJ17 LDF17 LNB17 LWX17 MGT17 MQP17 NAL17 NKH17 NUD17 ODZ17 ONV17 OXR17 PHN17 PRJ17 QBF17 QLB17 QUX17 RET17 ROP17 RYL17 SIH17 SSD17 TBZ17 TLV17 TVR17 UFN17 UPJ17 UZF17 VJB17 VSX17 WCT17 WMP17 WWL17 JY10:JY18 TU10:TU18 ADQ10:ADQ18 ANM10:ANM18 AXI10:AXI18 BHE10:BHE18 BRA10:BRA18 CAW10:CAW18 CKS10:CKS18 CUO10:CUO18 DEK10:DEK18 DOG10:DOG18 DYC10:DYC18 EHY10:EHY18 ERU10:ERU18 FBQ10:FBQ18 FLM10:FLM18 FVI10:FVI18 GFE10:GFE18 GPA10:GPA18 GYW10:GYW18 HIS10:HIS18 HSO10:HSO18 ICK10:ICK18 IMG10:IMG18 IWC10:IWC18 JFY10:JFY18 JPU10:JPU18 JZQ10:JZQ18 KJM10:KJM18 KTI10:KTI18 LDE10:LDE18 LNA10:LNA18 LWW10:LWW18 MGS10:MGS18 MQO10:MQO18 NAK10:NAK18 NKG10:NKG18 NUC10:NUC18 ODY10:ODY18 ONU10:ONU18 OXQ10:OXQ18 PHM10:PHM18 PRI10:PRI18 QBE10:QBE18 QLA10:QLA18 QUW10:QUW18 RES10:RES18 ROO10:ROO18 RYK10:RYK18 SIG10:SIG18 SSC10:SSC18 TBY10:TBY18 TLU10:TLU18 TVQ10:TVQ18 UFM10:UFM18 UPI10:UPI18 UZE10:UZE18 VJA10:VJA18 VSW10:VSW18 WCS10:WCS18 WMO10:WMO18 WWK10:WWK18 JW10:JW18 TS10:TS18 ADO10:ADO18 ANK10:ANK18 AXG10:AXG18 BHC10:BHC18 BQY10:BQY18 CAU10:CAU18 CKQ10:CKQ18 CUM10:CUM18 DEI10:DEI18 DOE10:DOE18 DYA10:DYA18 EHW10:EHW18 ERS10:ERS18 FBO10:FBO18 FLK10:FLK18 FVG10:FVG18 GFC10:GFC18 GOY10:GOY18 GYU10:GYU18 HIQ10:HIQ18 HSM10:HSM18 ICI10:ICI18 IME10:IME18 IWA10:IWA18 JFW10:JFW18 JPS10:JPS18 JZO10:JZO18 KJK10:KJK18 KTG10:KTG18 LDC10:LDC18 LMY10:LMY18 LWU10:LWU18 MGQ10:MGQ18 MQM10:MQM18 NAI10:NAI18 NKE10:NKE18 NUA10:NUA18 ODW10:ODW18 ONS10:ONS18 OXO10:OXO18 PHK10:PHK18 PRG10:PRG18 QBC10:QBC18 QKY10:QKY18 QUU10:QUU18 REQ10:REQ18 ROM10:ROM18 RYI10:RYI18 SIE10:SIE18 SSA10:SSA18 TBW10:TBW18 TLS10:TLS18 TVO10:TVO18 UFK10:UFK18 UPG10:UPG18 UZC10:UZC18 VIY10:VIY18 VSU10:VSU18 WCQ10:WCQ18 WMM10:WMM18 WWI10:WWI18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JS10:JS15 TO10:TO15 ADK10:ADK15 ANG10:ANG15 AXC10:AXC15 BGY10:BGY15 BQU10:BQU15 CAQ10:CAQ15 CKM10:CKM15 CUI10:CUI15 DEE10:DEE15 DOA10:DOA15 DXW10:DXW15 EHS10:EHS15 ERO10:ERO15 FBK10:FBK15 FLG10:FLG15 FVC10:FVC15 GEY10:GEY15 GOU10:GOU15 GYQ10:GYQ15 HIM10:HIM15 HSI10:HSI15 ICE10:ICE15 IMA10:IMA15 IVW10:IVW15 JFS10:JFS15 JPO10:JPO15 JZK10:JZK15 KJG10:KJG15 KTC10:KTC15 LCY10:LCY15 LMU10:LMU15 LWQ10:LWQ15 MGM10:MGM15 MQI10:MQI15 NAE10:NAE15 NKA10:NKA15 NTW10:NTW15 ODS10:ODS15 ONO10:ONO15 OXK10:OXK15 PHG10:PHG15 PRC10:PRC15 QAY10:QAY15 QKU10:QKU15 QUQ10:QUQ15 REM10:REM15 ROI10:ROI15 RYE10:RYE15 SIA10:SIA15 SRW10:SRW15 TBS10:TBS15 TLO10:TLO15 TVK10:TVK15 UFG10:UFG15 UPC10:UPC15 UYY10:UYY15 VIU10:VIU15 VSQ10:VSQ15 WCM10:WCM15 WMI10:WMI15 WWE10:WWE15 JQ10:JQ15 TM10:TM15 ADI10:ADI15 ANE10:ANE15 AXA10:AXA15 BGW10:BGW15 BQS10:BQS15 CAO10:CAO15 CKK10:CKK15 CUG10:CUG15 DEC10:DEC15 DNY10:DNY15 DXU10:DXU15 EHQ10:EHQ15 ERM10:ERM15 FBI10:FBI15 FLE10:FLE15 FVA10:FVA15 GEW10:GEW15 GOS10:GOS15 GYO10:GYO15 HIK10:HIK15 HSG10:HSG15 ICC10:ICC15 ILY10:ILY15 IVU10:IVU15 JFQ10:JFQ15 JPM10:JPM15 JZI10:JZI15 KJE10:KJE15 KTA10:KTA15 LCW10:LCW15 LMS10:LMS15 LWO10:LWO15 MGK10:MGK15 MQG10:MQG15 NAC10:NAC15 NJY10:NJY15 NTU10:NTU15 ODQ10:ODQ15 ONM10:ONM15 OXI10:OXI15 PHE10:PHE15 PRA10:PRA15 QAW10:QAW15 QKS10:QKS15 QUO10:QUO15 REK10:REK15 ROG10:ROG15 RYC10:RYC15 SHY10:SHY15 SRU10:SRU15 TBQ10:TBQ15 TLM10:TLM15 TVI10:TVI15 UFE10:UFE15 UPA10:UPA15 UYW10:UYW15 VIS10:VIS15 VSO10:VSO15 WCK10:WCK15 WMG10:WMG15 WWC10:WWC15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WWL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JM10:JM12 TI10:TI12 ADE10:ADE12 ANA10:ANA12 AWW10:AWW12 BGS10:BGS12 BQO10:BQO12 CAK10:CAK12 CKG10:CKG12 CUC10:CUC12 DDY10:DDY12 DNU10:DNU12 DXQ10:DXQ12 EHM10:EHM12 ERI10:ERI12 FBE10:FBE12 FLA10:FLA12 FUW10:FUW12 GES10:GES12 GOO10:GOO12 GYK10:GYK12 HIG10:HIG12 HSC10:HSC12 IBY10:IBY12 ILU10:ILU12 IVQ10:IVQ12 JFM10:JFM12 JPI10:JPI12 JZE10:JZE12 KJA10:KJA12 KSW10:KSW12 LCS10:LCS12 LMO10:LMO12 LWK10:LWK12 MGG10:MGG12 MQC10:MQC12 MZY10:MZY12 NJU10:NJU12 NTQ10:NTQ12 ODM10:ODM12 ONI10:ONI12 OXE10:OXE12 PHA10:PHA12 PQW10:PQW12 QAS10:QAS12 QKO10:QKO12 QUK10:QUK12 REG10:REG12 ROC10:ROC12 RXY10:RXY12 SHU10:SHU12 SRQ10:SRQ12 TBM10:TBM12 TLI10:TLI12 TVE10:TVE12 UFA10:UFA12 UOW10:UOW12 UYS10:UYS12 VIO10:VIO12 VSK10:VSK12 WCG10:WCG12 WMC10:WMC12 WVY10:WVY12 JK10:JK12 TG10:TG12 ADC10:ADC12 AMY10:AMY12 AWU10:AWU12 BGQ10:BGQ12 BQM10:BQM12 CAI10:CAI12 CKE10:CKE12 CUA10:CUA12 DDW10:DDW12 DNS10:DNS12 DXO10:DXO12 EHK10:EHK12 ERG10:ERG12 FBC10:FBC12 FKY10:FKY12 FUU10:FUU12 GEQ10:GEQ12 GOM10:GOM12 GYI10:GYI12 HIE10:HIE12 HSA10:HSA12 IBW10:IBW12 ILS10:ILS12 IVO10:IVO12 JFK10:JFK12 JPG10:JPG12 JZC10:JZC12 KIY10:KIY12 KSU10:KSU12 LCQ10:LCQ12 LMM10:LMM12 LWI10:LWI12 MGE10:MGE12 MQA10:MQA12 MZW10:MZW12 NJS10:NJS12 NTO10:NTO12 ODK10:ODK12 ONG10:ONG12 OXC10:OXC12 PGY10:PGY12 PQU10:PQU12 QAQ10:QAQ12 QKM10:QKM12 QUI10:QUI12 REE10:REE12 ROA10:ROA12 RXW10:RXW12 SHS10:SHS12 SRO10:SRO12 TBK10:TBK12 TLG10:TLG12 TVC10:TVC12 UEY10:UEY12 UOU10:UOU12 UYQ10:UYQ12 VIM10:VIM12 VSI10:VSI12 WCE10:WCE12 WMA10:WMA12 WVW10:WVW12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O16:O21 U19:U21 AD14 AD11 Q16:Q21 X11 T20 W19:W21 X20 R20 N20 U10:U15 AD17 K13:K21 H14 L14 I13:I21 H20 Z17 H17 L17 L20 T11 W10:W15 N17 N11 O10:O12 Q10:Q12 R11 AC10:AC18 AA10:AA18 R17 T14 X14 Z14 Z11 AO10:AO21 WWX22 WNB22 WDF22 VTJ22 VJN22 UZR22 UPV22 UFZ22 TWD22 TMH22 TCL22 SSP22 SIT22 RYX22 RPB22 RFF22 QVJ22 QLN22 QBR22 PRV22 PHZ22 OYD22 OOH22 OEL22 NUP22 NKT22 NAX22 MRB22 MHF22 LXJ22 LNN22 LDR22 KTV22 KJZ22 KAD22 JQH22 JGL22 IWP22 IMT22 ICX22 HTB22 HJF22 GZJ22 GPN22 GFR22 FVV22 FLZ22 FCD22 ESH22 EIL22 DYP22 DOT22 DEX22 CVB22 CLF22 CBJ22 BRN22 BHR22 AXV22 ANZ22 AED22 UH22 KL22 AP22" xr:uid="{CBA5F69A-A6F1-470E-9BAE-E7C019B914EA}"/>
    <dataValidation imeMode="on" allowBlank="1" showInputMessage="1" showErrorMessage="1" sqref="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xr:uid="{BB20D177-CB63-43AF-B965-22569AF80D2E}"/>
  </dataValidations>
  <pageMargins left="0.70866141732283472" right="0.70866141732283472" top="0.74803149606299213" bottom="0.74803149606299213" header="0.31496062992125984" footer="0.31496062992125984"/>
  <pageSetup paperSize="9" scale="72"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331E-76B2-4938-A027-188D3BCEEF31}">
  <dimension ref="A1:AW106"/>
  <sheetViews>
    <sheetView tabSelected="1" topLeftCell="A95" zoomScaleNormal="100" workbookViewId="0">
      <selection activeCell="V117" sqref="V117"/>
    </sheetView>
  </sheetViews>
  <sheetFormatPr defaultRowHeight="13.5"/>
  <cols>
    <col min="1" max="17" width="3" customWidth="1"/>
    <col min="18" max="21" width="2.75" customWidth="1"/>
    <col min="22" max="41" width="3" customWidth="1"/>
    <col min="42" max="72" width="2.75" customWidth="1"/>
  </cols>
  <sheetData>
    <row r="1" spans="1:49" ht="35.25" customHeight="1">
      <c r="A1" s="257" t="s">
        <v>130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39"/>
      <c r="AQ1" s="39"/>
      <c r="AR1" s="39"/>
      <c r="AS1" s="39"/>
      <c r="AT1" s="39"/>
      <c r="AU1" s="39"/>
      <c r="AV1" s="39"/>
      <c r="AW1" s="39"/>
    </row>
    <row r="2" spans="1:49" ht="35.25" customHeight="1">
      <c r="A2" s="257" t="s">
        <v>37</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39"/>
      <c r="AQ2" s="39"/>
      <c r="AR2" s="39"/>
      <c r="AS2" s="39"/>
      <c r="AT2" s="39"/>
      <c r="AU2" s="39"/>
      <c r="AV2" s="39"/>
      <c r="AW2" s="39"/>
    </row>
    <row r="3" spans="1:49" ht="18.75">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49" ht="36" customHeight="1">
      <c r="A4" s="257" t="s">
        <v>175</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row>
    <row r="5" spans="1:49" ht="16.5" customHeight="1"/>
    <row r="6" spans="1:49" s="2" customFormat="1" ht="14.25" customHeight="1" thickBot="1">
      <c r="A6" s="1" t="s">
        <v>173</v>
      </c>
      <c r="G6" s="3"/>
      <c r="H6" s="3"/>
      <c r="I6" s="3"/>
      <c r="J6" s="3"/>
      <c r="K6" s="3"/>
      <c r="L6" s="3"/>
      <c r="M6" s="3"/>
      <c r="N6" s="3"/>
      <c r="O6" s="3"/>
      <c r="P6" s="3"/>
      <c r="Q6" s="3"/>
      <c r="R6" s="3"/>
      <c r="S6" s="3"/>
      <c r="T6" s="3"/>
      <c r="U6" s="3"/>
      <c r="V6" s="3"/>
      <c r="W6" s="3"/>
      <c r="X6" s="3"/>
      <c r="Y6" s="3"/>
      <c r="Z6" s="3"/>
      <c r="AA6" s="3"/>
      <c r="AB6" s="3"/>
      <c r="AC6" s="3"/>
      <c r="AD6" s="3"/>
      <c r="AE6" s="13"/>
      <c r="AF6" s="3"/>
      <c r="AG6" s="3"/>
      <c r="AH6" s="3"/>
      <c r="AI6" s="3"/>
      <c r="AJ6" s="3"/>
      <c r="AK6" s="3"/>
      <c r="AL6" s="3"/>
      <c r="AM6" s="3"/>
      <c r="AN6" s="3"/>
    </row>
    <row r="7" spans="1:49" s="2" customFormat="1" ht="15.75" customHeight="1">
      <c r="A7" s="351"/>
      <c r="B7" s="352"/>
      <c r="C7" s="352"/>
      <c r="D7" s="352"/>
      <c r="E7" s="352"/>
      <c r="F7" s="353"/>
      <c r="G7" s="354">
        <f>A10</f>
        <v>1</v>
      </c>
      <c r="H7" s="355"/>
      <c r="I7" s="355"/>
      <c r="J7" s="355"/>
      <c r="K7" s="355"/>
      <c r="L7" s="356"/>
      <c r="M7" s="354">
        <f>A13</f>
        <v>2</v>
      </c>
      <c r="N7" s="355"/>
      <c r="O7" s="355"/>
      <c r="P7" s="355"/>
      <c r="Q7" s="355"/>
      <c r="R7" s="356"/>
      <c r="S7" s="354">
        <f>A16</f>
        <v>3</v>
      </c>
      <c r="T7" s="355"/>
      <c r="U7" s="355"/>
      <c r="V7" s="355"/>
      <c r="W7" s="355"/>
      <c r="X7" s="356"/>
      <c r="Y7" s="354">
        <f>A19</f>
        <v>4</v>
      </c>
      <c r="Z7" s="355"/>
      <c r="AA7" s="355"/>
      <c r="AB7" s="355"/>
      <c r="AC7" s="355"/>
      <c r="AD7" s="357"/>
      <c r="AE7" s="358" t="s">
        <v>0</v>
      </c>
      <c r="AF7" s="361" t="s">
        <v>1</v>
      </c>
      <c r="AG7" s="4" t="s">
        <v>2</v>
      </c>
      <c r="AH7" s="4" t="s">
        <v>3</v>
      </c>
      <c r="AI7" s="364" t="s">
        <v>2</v>
      </c>
      <c r="AJ7" s="365"/>
      <c r="AK7" s="366" t="s">
        <v>4</v>
      </c>
      <c r="AL7" s="366" t="s">
        <v>5</v>
      </c>
      <c r="AM7" s="369" t="s">
        <v>6</v>
      </c>
      <c r="AN7" s="370"/>
      <c r="AO7" s="375" t="s">
        <v>7</v>
      </c>
    </row>
    <row r="8" spans="1:49" s="2" customFormat="1" ht="15.75" customHeight="1">
      <c r="A8" s="378" t="s">
        <v>171</v>
      </c>
      <c r="B8" s="325"/>
      <c r="C8" s="325"/>
      <c r="D8" s="325"/>
      <c r="E8" s="325"/>
      <c r="F8" s="379"/>
      <c r="G8" s="380" t="str">
        <f>IF(A11=""," ",A11)</f>
        <v>すいようび</v>
      </c>
      <c r="H8" s="381"/>
      <c r="I8" s="381"/>
      <c r="J8" s="381"/>
      <c r="K8" s="381"/>
      <c r="L8" s="382"/>
      <c r="M8" s="380" t="str">
        <f>IF(A14=""," ",A14)</f>
        <v>ＳＮＡＰ～ず　Ｂ</v>
      </c>
      <c r="N8" s="381"/>
      <c r="O8" s="381"/>
      <c r="P8" s="381"/>
      <c r="Q8" s="381"/>
      <c r="R8" s="382"/>
      <c r="S8" s="380" t="str">
        <f>IF(A17=""," ",A17)</f>
        <v>チーム牟礼</v>
      </c>
      <c r="T8" s="381"/>
      <c r="U8" s="381"/>
      <c r="V8" s="381"/>
      <c r="W8" s="381"/>
      <c r="X8" s="382"/>
      <c r="Y8" s="380" t="str">
        <f>IF(A20=""," ",A20)</f>
        <v>Ｔｅａｍかつ亭</v>
      </c>
      <c r="Z8" s="381"/>
      <c r="AA8" s="381"/>
      <c r="AB8" s="381"/>
      <c r="AC8" s="381"/>
      <c r="AD8" s="386"/>
      <c r="AE8" s="359"/>
      <c r="AF8" s="362"/>
      <c r="AG8" s="5"/>
      <c r="AH8" s="5"/>
      <c r="AI8" s="388" t="s">
        <v>3</v>
      </c>
      <c r="AJ8" s="389"/>
      <c r="AK8" s="367"/>
      <c r="AL8" s="367"/>
      <c r="AM8" s="371"/>
      <c r="AN8" s="372"/>
      <c r="AO8" s="376"/>
    </row>
    <row r="9" spans="1:49" s="2" customFormat="1" ht="15.75" customHeight="1" thickBot="1">
      <c r="A9" s="390"/>
      <c r="B9" s="391"/>
      <c r="C9" s="391"/>
      <c r="D9" s="391"/>
      <c r="E9" s="391"/>
      <c r="F9" s="392"/>
      <c r="G9" s="383"/>
      <c r="H9" s="384"/>
      <c r="I9" s="384"/>
      <c r="J9" s="384"/>
      <c r="K9" s="384"/>
      <c r="L9" s="385"/>
      <c r="M9" s="383"/>
      <c r="N9" s="384"/>
      <c r="O9" s="384"/>
      <c r="P9" s="384"/>
      <c r="Q9" s="384"/>
      <c r="R9" s="385"/>
      <c r="S9" s="383"/>
      <c r="T9" s="384"/>
      <c r="U9" s="384"/>
      <c r="V9" s="384"/>
      <c r="W9" s="384"/>
      <c r="X9" s="385"/>
      <c r="Y9" s="383"/>
      <c r="Z9" s="384"/>
      <c r="AA9" s="384"/>
      <c r="AB9" s="384"/>
      <c r="AC9" s="384"/>
      <c r="AD9" s="387"/>
      <c r="AE9" s="360"/>
      <c r="AF9" s="363"/>
      <c r="AG9" s="6" t="s">
        <v>8</v>
      </c>
      <c r="AH9" s="6" t="s">
        <v>8</v>
      </c>
      <c r="AI9" s="393" t="s">
        <v>9</v>
      </c>
      <c r="AJ9" s="394"/>
      <c r="AK9" s="368"/>
      <c r="AL9" s="368"/>
      <c r="AM9" s="373"/>
      <c r="AN9" s="374"/>
      <c r="AO9" s="377"/>
    </row>
    <row r="10" spans="1:49" s="2" customFormat="1" ht="15.75" customHeight="1">
      <c r="A10" s="342">
        <v>1</v>
      </c>
      <c r="B10" s="343"/>
      <c r="C10" s="343"/>
      <c r="D10" s="343"/>
      <c r="E10" s="343"/>
      <c r="F10" s="344"/>
      <c r="G10" s="204"/>
      <c r="H10" s="179"/>
      <c r="I10" s="179"/>
      <c r="J10" s="179"/>
      <c r="K10" s="179"/>
      <c r="L10" s="196"/>
      <c r="M10" s="68"/>
      <c r="N10" s="69"/>
      <c r="O10" s="70">
        <v>11</v>
      </c>
      <c r="P10" s="69" t="s">
        <v>196</v>
      </c>
      <c r="Q10" s="71">
        <v>15</v>
      </c>
      <c r="R10" s="69"/>
      <c r="S10" s="178"/>
      <c r="T10" s="179"/>
      <c r="U10" s="179"/>
      <c r="V10" s="179"/>
      <c r="W10" s="179"/>
      <c r="X10" s="196"/>
      <c r="Y10" s="68"/>
      <c r="Z10" s="69"/>
      <c r="AA10" s="70">
        <v>15</v>
      </c>
      <c r="AB10" s="69" t="s">
        <v>196</v>
      </c>
      <c r="AC10" s="71">
        <v>11</v>
      </c>
      <c r="AD10" s="69"/>
      <c r="AE10" s="184">
        <f>COUNTIF(G10:AD12,"○")</f>
        <v>1</v>
      </c>
      <c r="AF10" s="187">
        <f>COUNTIF(G10:AD12,"●")</f>
        <v>1</v>
      </c>
      <c r="AG10" s="187">
        <f>N11+Z11</f>
        <v>2</v>
      </c>
      <c r="AH10" s="187">
        <f>R11+AD11</f>
        <v>2</v>
      </c>
      <c r="AI10" s="159">
        <f>IF(AH10=0,"----",AG10/AH10)</f>
        <v>1</v>
      </c>
      <c r="AJ10" s="160"/>
      <c r="AK10" s="190">
        <f>SUM(O10:O12,AA10:AA12)</f>
        <v>55</v>
      </c>
      <c r="AL10" s="190">
        <f>SUM(Q10:Q12,AC10:AC12)</f>
        <v>48</v>
      </c>
      <c r="AM10" s="159">
        <f>AK10/AL10</f>
        <v>1.1458333333333333</v>
      </c>
      <c r="AN10" s="160"/>
      <c r="AO10" s="165">
        <v>2</v>
      </c>
    </row>
    <row r="11" spans="1:49" s="2" customFormat="1" ht="15.75" customHeight="1">
      <c r="A11" s="336" t="s">
        <v>107</v>
      </c>
      <c r="B11" s="337"/>
      <c r="C11" s="337"/>
      <c r="D11" s="337"/>
      <c r="E11" s="337"/>
      <c r="F11" s="338"/>
      <c r="G11" s="205"/>
      <c r="H11" s="181"/>
      <c r="I11" s="181"/>
      <c r="J11" s="181"/>
      <c r="K11" s="181"/>
      <c r="L11" s="197"/>
      <c r="M11" s="73" t="str">
        <f>IF(N11&gt;R11,"○",IF(N11=R11,"△",IF(N11&lt;R11,"●")))</f>
        <v>●</v>
      </c>
      <c r="N11" s="74">
        <v>0</v>
      </c>
      <c r="O11" s="75">
        <v>14</v>
      </c>
      <c r="P11" s="76" t="str">
        <f>IF(O11="","","-")</f>
        <v>-</v>
      </c>
      <c r="Q11" s="77">
        <v>15</v>
      </c>
      <c r="R11" s="74">
        <v>2</v>
      </c>
      <c r="S11" s="180"/>
      <c r="T11" s="181"/>
      <c r="U11" s="181"/>
      <c r="V11" s="181"/>
      <c r="W11" s="181"/>
      <c r="X11" s="197"/>
      <c r="Y11" s="73" t="str">
        <f>IF(Z11&gt;AD11,"○",IF(Z11=AD11,"△",IF(Z11&lt;AD11,"●")))</f>
        <v>○</v>
      </c>
      <c r="Z11" s="74">
        <v>2</v>
      </c>
      <c r="AA11" s="75">
        <v>15</v>
      </c>
      <c r="AB11" s="76" t="str">
        <f>IF(AA11="","","-")</f>
        <v>-</v>
      </c>
      <c r="AC11" s="77">
        <v>7</v>
      </c>
      <c r="AD11" s="74">
        <v>0</v>
      </c>
      <c r="AE11" s="185"/>
      <c r="AF11" s="188"/>
      <c r="AG11" s="188"/>
      <c r="AH11" s="188"/>
      <c r="AI11" s="161"/>
      <c r="AJ11" s="162"/>
      <c r="AK11" s="191"/>
      <c r="AL11" s="191"/>
      <c r="AM11" s="161"/>
      <c r="AN11" s="162"/>
      <c r="AO11" s="166"/>
    </row>
    <row r="12" spans="1:49" s="2" customFormat="1" ht="15.75" customHeight="1" thickBot="1">
      <c r="A12" s="345"/>
      <c r="B12" s="346"/>
      <c r="C12" s="346"/>
      <c r="D12" s="346"/>
      <c r="E12" s="346"/>
      <c r="F12" s="347"/>
      <c r="G12" s="206"/>
      <c r="H12" s="183"/>
      <c r="I12" s="183"/>
      <c r="J12" s="183"/>
      <c r="K12" s="183"/>
      <c r="L12" s="198"/>
      <c r="M12" s="78"/>
      <c r="N12" s="79"/>
      <c r="O12" s="80"/>
      <c r="P12" s="79" t="str">
        <f>IF(O12="","","-")</f>
        <v/>
      </c>
      <c r="Q12" s="81"/>
      <c r="R12" s="79"/>
      <c r="S12" s="182"/>
      <c r="T12" s="183"/>
      <c r="U12" s="183"/>
      <c r="V12" s="183"/>
      <c r="W12" s="183"/>
      <c r="X12" s="198"/>
      <c r="Y12" s="78"/>
      <c r="Z12" s="79"/>
      <c r="AA12" s="80"/>
      <c r="AB12" s="79" t="str">
        <f>IF(AA12="","","-")</f>
        <v/>
      </c>
      <c r="AC12" s="81"/>
      <c r="AD12" s="79"/>
      <c r="AE12" s="186"/>
      <c r="AF12" s="189"/>
      <c r="AG12" s="189"/>
      <c r="AH12" s="189"/>
      <c r="AI12" s="163"/>
      <c r="AJ12" s="164"/>
      <c r="AK12" s="192"/>
      <c r="AL12" s="192"/>
      <c r="AM12" s="163"/>
      <c r="AN12" s="164"/>
      <c r="AO12" s="167"/>
    </row>
    <row r="13" spans="1:49" s="2" customFormat="1" ht="15.75" customHeight="1">
      <c r="A13" s="342">
        <v>2</v>
      </c>
      <c r="B13" s="343"/>
      <c r="C13" s="343"/>
      <c r="D13" s="343"/>
      <c r="E13" s="343"/>
      <c r="F13" s="344"/>
      <c r="G13" s="68"/>
      <c r="H13" s="69"/>
      <c r="I13" s="70">
        <f>Q10</f>
        <v>15</v>
      </c>
      <c r="J13" s="69" t="s">
        <v>196</v>
      </c>
      <c r="K13" s="71">
        <f>O10</f>
        <v>11</v>
      </c>
      <c r="L13" s="72"/>
      <c r="M13" s="180"/>
      <c r="N13" s="181"/>
      <c r="O13" s="181"/>
      <c r="P13" s="181"/>
      <c r="Q13" s="181"/>
      <c r="R13" s="197"/>
      <c r="S13" s="68"/>
      <c r="T13" s="69"/>
      <c r="U13" s="70">
        <v>9</v>
      </c>
      <c r="V13" s="69" t="s">
        <v>196</v>
      </c>
      <c r="W13" s="71">
        <v>15</v>
      </c>
      <c r="X13" s="69"/>
      <c r="Y13" s="178"/>
      <c r="Z13" s="179"/>
      <c r="AA13" s="179"/>
      <c r="AB13" s="179"/>
      <c r="AC13" s="179"/>
      <c r="AD13" s="405"/>
      <c r="AE13" s="184">
        <f>COUNTIF(G13:AD15,"○")</f>
        <v>1</v>
      </c>
      <c r="AF13" s="187">
        <f>COUNTIF(G13:AD15,"●")</f>
        <v>1</v>
      </c>
      <c r="AG13" s="187">
        <f>H14+T14</f>
        <v>2</v>
      </c>
      <c r="AH13" s="187">
        <f>L14+X14</f>
        <v>2</v>
      </c>
      <c r="AI13" s="159">
        <f>IF(AH13=0,"----",AG13/AH13)</f>
        <v>1</v>
      </c>
      <c r="AJ13" s="160"/>
      <c r="AK13" s="190">
        <f>SUM(U13:U15,I13:I15)</f>
        <v>46</v>
      </c>
      <c r="AL13" s="190">
        <f>SUM(W13:W15,K13:K15)</f>
        <v>55</v>
      </c>
      <c r="AM13" s="159">
        <f>AK13/AL13</f>
        <v>0.83636363636363631</v>
      </c>
      <c r="AN13" s="160"/>
      <c r="AO13" s="202">
        <v>3</v>
      </c>
    </row>
    <row r="14" spans="1:49" s="2" customFormat="1" ht="15.75" customHeight="1">
      <c r="A14" s="336" t="s">
        <v>115</v>
      </c>
      <c r="B14" s="337"/>
      <c r="C14" s="337"/>
      <c r="D14" s="337"/>
      <c r="E14" s="337"/>
      <c r="F14" s="338"/>
      <c r="G14" s="73" t="str">
        <f>IF(M11="○","●",IF(M11="△","△",IF(M11="●","○",IF(M11="",""))))</f>
        <v>○</v>
      </c>
      <c r="H14" s="74">
        <f>IF(R11="","",R11)</f>
        <v>2</v>
      </c>
      <c r="I14" s="75">
        <f>IF(Q11="","",Q11)</f>
        <v>15</v>
      </c>
      <c r="J14" s="76" t="str">
        <f>IF(I14="","","-")</f>
        <v>-</v>
      </c>
      <c r="K14" s="77">
        <f>IF(O11="","",O11)</f>
        <v>14</v>
      </c>
      <c r="L14" s="77">
        <f>IF(N11="","",N11)</f>
        <v>0</v>
      </c>
      <c r="M14" s="180"/>
      <c r="N14" s="181"/>
      <c r="O14" s="181"/>
      <c r="P14" s="181"/>
      <c r="Q14" s="181"/>
      <c r="R14" s="197"/>
      <c r="S14" s="73" t="str">
        <f>IF(T14&gt;X14,"○",IF(T14=X14,"△",IF(T14&lt;X14,"●")))</f>
        <v>●</v>
      </c>
      <c r="T14" s="74">
        <v>0</v>
      </c>
      <c r="U14" s="75">
        <v>7</v>
      </c>
      <c r="V14" s="76" t="str">
        <f>IF(U14="","","-")</f>
        <v>-</v>
      </c>
      <c r="W14" s="77">
        <v>15</v>
      </c>
      <c r="X14" s="74">
        <v>2</v>
      </c>
      <c r="Y14" s="180"/>
      <c r="Z14" s="181"/>
      <c r="AA14" s="181"/>
      <c r="AB14" s="181"/>
      <c r="AC14" s="181"/>
      <c r="AD14" s="406"/>
      <c r="AE14" s="185"/>
      <c r="AF14" s="188"/>
      <c r="AG14" s="188"/>
      <c r="AH14" s="188"/>
      <c r="AI14" s="161"/>
      <c r="AJ14" s="162"/>
      <c r="AK14" s="191"/>
      <c r="AL14" s="191"/>
      <c r="AM14" s="161"/>
      <c r="AN14" s="162"/>
      <c r="AO14" s="166"/>
    </row>
    <row r="15" spans="1:49" s="2" customFormat="1" ht="15.75" customHeight="1" thickBot="1">
      <c r="A15" s="339"/>
      <c r="B15" s="340"/>
      <c r="C15" s="340"/>
      <c r="D15" s="340"/>
      <c r="E15" s="340"/>
      <c r="F15" s="341"/>
      <c r="G15" s="78"/>
      <c r="H15" s="79"/>
      <c r="I15" s="80" t="str">
        <f>IF(Q12="","",Q12)</f>
        <v/>
      </c>
      <c r="J15" s="79" t="str">
        <f>IF(I15="","","-")</f>
        <v/>
      </c>
      <c r="K15" s="81" t="str">
        <f>IF(O12="","",O12)</f>
        <v/>
      </c>
      <c r="L15" s="82"/>
      <c r="M15" s="180"/>
      <c r="N15" s="181"/>
      <c r="O15" s="181"/>
      <c r="P15" s="181"/>
      <c r="Q15" s="181"/>
      <c r="R15" s="197"/>
      <c r="S15" s="78"/>
      <c r="T15" s="79"/>
      <c r="U15" s="80"/>
      <c r="V15" s="79" t="str">
        <f>IF(U15="","","-")</f>
        <v/>
      </c>
      <c r="W15" s="81"/>
      <c r="X15" s="79"/>
      <c r="Y15" s="182"/>
      <c r="Z15" s="183"/>
      <c r="AA15" s="183"/>
      <c r="AB15" s="183"/>
      <c r="AC15" s="183"/>
      <c r="AD15" s="407"/>
      <c r="AE15" s="186"/>
      <c r="AF15" s="189"/>
      <c r="AG15" s="189"/>
      <c r="AH15" s="189"/>
      <c r="AI15" s="163"/>
      <c r="AJ15" s="164"/>
      <c r="AK15" s="192"/>
      <c r="AL15" s="192"/>
      <c r="AM15" s="163"/>
      <c r="AN15" s="164"/>
      <c r="AO15" s="203"/>
    </row>
    <row r="16" spans="1:49" s="2" customFormat="1" ht="15.75" customHeight="1">
      <c r="A16" s="348">
        <v>3</v>
      </c>
      <c r="B16" s="349"/>
      <c r="C16" s="349"/>
      <c r="D16" s="349"/>
      <c r="E16" s="349"/>
      <c r="F16" s="350"/>
      <c r="G16" s="204"/>
      <c r="H16" s="179"/>
      <c r="I16" s="179"/>
      <c r="J16" s="179"/>
      <c r="K16" s="179"/>
      <c r="L16" s="196"/>
      <c r="M16" s="68"/>
      <c r="N16" s="69"/>
      <c r="O16" s="70">
        <f>W13</f>
        <v>15</v>
      </c>
      <c r="P16" s="69" t="s">
        <v>196</v>
      </c>
      <c r="Q16" s="71">
        <f>U13</f>
        <v>9</v>
      </c>
      <c r="R16" s="72"/>
      <c r="S16" s="178"/>
      <c r="T16" s="179"/>
      <c r="U16" s="179"/>
      <c r="V16" s="179"/>
      <c r="W16" s="179"/>
      <c r="X16" s="196"/>
      <c r="Y16" s="68"/>
      <c r="Z16" s="69"/>
      <c r="AA16" s="70">
        <v>15</v>
      </c>
      <c r="AB16" s="69" t="s">
        <v>196</v>
      </c>
      <c r="AC16" s="71">
        <v>2</v>
      </c>
      <c r="AD16" s="69"/>
      <c r="AE16" s="184">
        <f>COUNTIF(G16:AD18,"○")</f>
        <v>2</v>
      </c>
      <c r="AF16" s="187">
        <f>COUNTIF(G16:AD18,"●")</f>
        <v>0</v>
      </c>
      <c r="AG16" s="187">
        <f>N17+Z17</f>
        <v>4</v>
      </c>
      <c r="AH16" s="187">
        <f>R17+AD17</f>
        <v>0</v>
      </c>
      <c r="AI16" s="159" t="str">
        <f>IF(AH16=0,"----",AG16/AH16)</f>
        <v>----</v>
      </c>
      <c r="AJ16" s="160"/>
      <c r="AK16" s="190">
        <f>SUM(O16:O18,AA16:AA18)</f>
        <v>60</v>
      </c>
      <c r="AL16" s="190">
        <f>SUM(Q16:Q18,AC16:AC18)</f>
        <v>25</v>
      </c>
      <c r="AM16" s="159">
        <f>AK16/AL16</f>
        <v>2.4</v>
      </c>
      <c r="AN16" s="160"/>
      <c r="AO16" s="165">
        <v>1</v>
      </c>
    </row>
    <row r="17" spans="1:42" s="2" customFormat="1" ht="15.75" customHeight="1">
      <c r="A17" s="336" t="s">
        <v>42</v>
      </c>
      <c r="B17" s="337"/>
      <c r="C17" s="337"/>
      <c r="D17" s="337"/>
      <c r="E17" s="337"/>
      <c r="F17" s="338"/>
      <c r="G17" s="205"/>
      <c r="H17" s="181"/>
      <c r="I17" s="181"/>
      <c r="J17" s="181"/>
      <c r="K17" s="181"/>
      <c r="L17" s="197"/>
      <c r="M17" s="73" t="str">
        <f>IF(S14="○","●",IF(S14="△","△",IF(S14="●","○",IF(S14="",""))))</f>
        <v>○</v>
      </c>
      <c r="N17" s="74">
        <f>IF(X14="","",X14)</f>
        <v>2</v>
      </c>
      <c r="O17" s="75">
        <f>IF(W14="","",W14)</f>
        <v>15</v>
      </c>
      <c r="P17" s="76" t="str">
        <f>IF(O17="","","-")</f>
        <v>-</v>
      </c>
      <c r="Q17" s="77">
        <f>IF(U14="","",U14)</f>
        <v>7</v>
      </c>
      <c r="R17" s="77">
        <f>IF(T14="","",T14)</f>
        <v>0</v>
      </c>
      <c r="S17" s="180"/>
      <c r="T17" s="181"/>
      <c r="U17" s="181"/>
      <c r="V17" s="181"/>
      <c r="W17" s="181"/>
      <c r="X17" s="197"/>
      <c r="Y17" s="73" t="str">
        <f>IF(Z17&gt;AD17,"○",IF(Z17=AD17,"△",IF(Z17&lt;AD17,"●")))</f>
        <v>○</v>
      </c>
      <c r="Z17" s="74">
        <v>2</v>
      </c>
      <c r="AA17" s="75">
        <v>15</v>
      </c>
      <c r="AB17" s="76" t="str">
        <f>IF(AA17="","","-")</f>
        <v>-</v>
      </c>
      <c r="AC17" s="77">
        <v>7</v>
      </c>
      <c r="AD17" s="74">
        <v>0</v>
      </c>
      <c r="AE17" s="185"/>
      <c r="AF17" s="188"/>
      <c r="AG17" s="188"/>
      <c r="AH17" s="188"/>
      <c r="AI17" s="161"/>
      <c r="AJ17" s="162"/>
      <c r="AK17" s="191"/>
      <c r="AL17" s="191"/>
      <c r="AM17" s="161"/>
      <c r="AN17" s="162"/>
      <c r="AO17" s="166"/>
    </row>
    <row r="18" spans="1:42" s="2" customFormat="1" ht="15.75" customHeight="1" thickBot="1">
      <c r="A18" s="345"/>
      <c r="B18" s="346"/>
      <c r="C18" s="346"/>
      <c r="D18" s="346"/>
      <c r="E18" s="346"/>
      <c r="F18" s="347"/>
      <c r="G18" s="206"/>
      <c r="H18" s="183"/>
      <c r="I18" s="183"/>
      <c r="J18" s="183"/>
      <c r="K18" s="183"/>
      <c r="L18" s="198"/>
      <c r="M18" s="78"/>
      <c r="N18" s="79"/>
      <c r="O18" s="80" t="str">
        <f>IF(W15="","",W15)</f>
        <v/>
      </c>
      <c r="P18" s="79" t="str">
        <f>IF(O18="","","-")</f>
        <v/>
      </c>
      <c r="Q18" s="81" t="str">
        <f>IF(U15="","",U15)</f>
        <v/>
      </c>
      <c r="R18" s="82"/>
      <c r="S18" s="182"/>
      <c r="T18" s="183"/>
      <c r="U18" s="183"/>
      <c r="V18" s="183"/>
      <c r="W18" s="183"/>
      <c r="X18" s="198"/>
      <c r="Y18" s="78"/>
      <c r="Z18" s="79"/>
      <c r="AA18" s="80"/>
      <c r="AB18" s="79" t="str">
        <f>IF(AA18="","","-")</f>
        <v/>
      </c>
      <c r="AC18" s="81"/>
      <c r="AD18" s="79"/>
      <c r="AE18" s="186"/>
      <c r="AF18" s="189"/>
      <c r="AG18" s="189"/>
      <c r="AH18" s="189"/>
      <c r="AI18" s="163"/>
      <c r="AJ18" s="164"/>
      <c r="AK18" s="192"/>
      <c r="AL18" s="192"/>
      <c r="AM18" s="163"/>
      <c r="AN18" s="164"/>
      <c r="AO18" s="167"/>
    </row>
    <row r="19" spans="1:42" s="2" customFormat="1" ht="15.75" customHeight="1">
      <c r="A19" s="342">
        <v>4</v>
      </c>
      <c r="B19" s="343"/>
      <c r="C19" s="343"/>
      <c r="D19" s="343"/>
      <c r="E19" s="343"/>
      <c r="F19" s="344"/>
      <c r="G19" s="68"/>
      <c r="H19" s="69"/>
      <c r="I19" s="70">
        <f>AC10</f>
        <v>11</v>
      </c>
      <c r="J19" s="69" t="s">
        <v>196</v>
      </c>
      <c r="K19" s="71">
        <f>AA10</f>
        <v>15</v>
      </c>
      <c r="L19" s="69"/>
      <c r="M19" s="178"/>
      <c r="N19" s="179"/>
      <c r="O19" s="179"/>
      <c r="P19" s="179"/>
      <c r="Q19" s="179"/>
      <c r="R19" s="196"/>
      <c r="S19" s="68"/>
      <c r="T19" s="69"/>
      <c r="U19" s="70">
        <f>AC16</f>
        <v>2</v>
      </c>
      <c r="V19" s="69" t="s">
        <v>196</v>
      </c>
      <c r="W19" s="71">
        <f>AA16</f>
        <v>15</v>
      </c>
      <c r="X19" s="72"/>
      <c r="Y19" s="178"/>
      <c r="Z19" s="179"/>
      <c r="AA19" s="179"/>
      <c r="AB19" s="179"/>
      <c r="AC19" s="179"/>
      <c r="AD19" s="179"/>
      <c r="AE19" s="184">
        <f>COUNTIF(G19:AD21,"○")</f>
        <v>0</v>
      </c>
      <c r="AF19" s="187">
        <f>COUNTIF(G19:AD21,"●")</f>
        <v>2</v>
      </c>
      <c r="AG19" s="187">
        <f>H20+T20</f>
        <v>0</v>
      </c>
      <c r="AH19" s="187">
        <f>L20+X20</f>
        <v>4</v>
      </c>
      <c r="AI19" s="159">
        <f>IF(AH19=0,"----",AG19/AH19)</f>
        <v>0</v>
      </c>
      <c r="AJ19" s="160"/>
      <c r="AK19" s="190">
        <f>SUM(I19:I21,U19:U21)</f>
        <v>27</v>
      </c>
      <c r="AL19" s="190">
        <f>SUM(K19:K21,W19:W21)</f>
        <v>60</v>
      </c>
      <c r="AM19" s="159">
        <f>AK19/AL19</f>
        <v>0.45</v>
      </c>
      <c r="AN19" s="160"/>
      <c r="AO19" s="165">
        <v>4</v>
      </c>
    </row>
    <row r="20" spans="1:42" s="2" customFormat="1" ht="15.75" customHeight="1">
      <c r="A20" s="336" t="s">
        <v>112</v>
      </c>
      <c r="B20" s="337"/>
      <c r="C20" s="337"/>
      <c r="D20" s="337"/>
      <c r="E20" s="337"/>
      <c r="F20" s="338"/>
      <c r="G20" s="73" t="str">
        <f>IF(Y11="○","●",IF(Y11="△","△",IF(Y11="●","○",IF(Y11="",""))))</f>
        <v>●</v>
      </c>
      <c r="H20" s="74">
        <f>IF(AD11="","",AD11)</f>
        <v>0</v>
      </c>
      <c r="I20" s="75">
        <f>IF(AC11="","",AC11)</f>
        <v>7</v>
      </c>
      <c r="J20" s="76" t="str">
        <f>IF(I20="","","-")</f>
        <v>-</v>
      </c>
      <c r="K20" s="77">
        <f>IF(AA11="","",AA11)</f>
        <v>15</v>
      </c>
      <c r="L20" s="74">
        <f>IF(Z11="","",Z11)</f>
        <v>2</v>
      </c>
      <c r="M20" s="180"/>
      <c r="N20" s="181"/>
      <c r="O20" s="181"/>
      <c r="P20" s="181"/>
      <c r="Q20" s="181"/>
      <c r="R20" s="197"/>
      <c r="S20" s="73" t="str">
        <f>IF(Y17="○","●",IF(Y17="△","△",IF(Y17="●","○",IF(Y17="",""))))</f>
        <v>●</v>
      </c>
      <c r="T20" s="74">
        <f>IF(AD17="","",AD17)</f>
        <v>0</v>
      </c>
      <c r="U20" s="75">
        <f>IF(AC17="","",AC17)</f>
        <v>7</v>
      </c>
      <c r="V20" s="76" t="str">
        <f>IF(U20="","","-")</f>
        <v>-</v>
      </c>
      <c r="W20" s="77">
        <f>IF(AA17="","",AA17)</f>
        <v>15</v>
      </c>
      <c r="X20" s="77">
        <f>IF(Z17="","",Z17)</f>
        <v>2</v>
      </c>
      <c r="Y20" s="180"/>
      <c r="Z20" s="181"/>
      <c r="AA20" s="181"/>
      <c r="AB20" s="181"/>
      <c r="AC20" s="181"/>
      <c r="AD20" s="181"/>
      <c r="AE20" s="185"/>
      <c r="AF20" s="188"/>
      <c r="AG20" s="188"/>
      <c r="AH20" s="188"/>
      <c r="AI20" s="161"/>
      <c r="AJ20" s="162"/>
      <c r="AK20" s="191"/>
      <c r="AL20" s="191"/>
      <c r="AM20" s="161"/>
      <c r="AN20" s="162"/>
      <c r="AO20" s="166"/>
    </row>
    <row r="21" spans="1:42" s="2" customFormat="1" ht="15.75" customHeight="1" thickBot="1">
      <c r="A21" s="339"/>
      <c r="B21" s="340"/>
      <c r="C21" s="340"/>
      <c r="D21" s="340"/>
      <c r="E21" s="340"/>
      <c r="F21" s="341"/>
      <c r="G21" s="78"/>
      <c r="H21" s="79"/>
      <c r="I21" s="80" t="str">
        <f>IF(AC12="","",AC12)</f>
        <v/>
      </c>
      <c r="J21" s="79" t="str">
        <f>IF(I21="","","-")</f>
        <v/>
      </c>
      <c r="K21" s="81" t="str">
        <f>IF(AA12="","",AA12)</f>
        <v/>
      </c>
      <c r="L21" s="79"/>
      <c r="M21" s="182"/>
      <c r="N21" s="183"/>
      <c r="O21" s="183"/>
      <c r="P21" s="183"/>
      <c r="Q21" s="183"/>
      <c r="R21" s="198"/>
      <c r="S21" s="78"/>
      <c r="T21" s="79"/>
      <c r="U21" s="80" t="str">
        <f>IF(AC18="","",AC18)</f>
        <v/>
      </c>
      <c r="V21" s="79" t="str">
        <f>IF(U21="","","-")</f>
        <v/>
      </c>
      <c r="W21" s="81" t="str">
        <f>IF(AA18="","",AA18)</f>
        <v/>
      </c>
      <c r="X21" s="82"/>
      <c r="Y21" s="182"/>
      <c r="Z21" s="183"/>
      <c r="AA21" s="183"/>
      <c r="AB21" s="183"/>
      <c r="AC21" s="183"/>
      <c r="AD21" s="183"/>
      <c r="AE21" s="186"/>
      <c r="AF21" s="189"/>
      <c r="AG21" s="189"/>
      <c r="AH21" s="189"/>
      <c r="AI21" s="163"/>
      <c r="AJ21" s="164"/>
      <c r="AK21" s="192"/>
      <c r="AL21" s="192"/>
      <c r="AM21" s="163"/>
      <c r="AN21" s="164"/>
      <c r="AO21" s="167"/>
    </row>
    <row r="22" spans="1:42" s="63" customFormat="1" ht="15.75" customHeight="1">
      <c r="A22" s="113"/>
      <c r="B22" s="113"/>
      <c r="C22" s="261" t="s">
        <v>197</v>
      </c>
      <c r="D22" s="261"/>
      <c r="E22" s="260" t="str">
        <f>IF(AO10=1,A11,IF(AO13=1,A14,IF(AO16=1,A17,IF(AO19=1,A20))))</f>
        <v>チーム牟礼</v>
      </c>
      <c r="F22" s="260"/>
      <c r="G22" s="260"/>
      <c r="H22" s="260"/>
      <c r="I22" s="260"/>
      <c r="J22" s="260"/>
      <c r="K22" s="261" t="s">
        <v>198</v>
      </c>
      <c r="L22" s="261"/>
      <c r="M22" s="260" t="str">
        <f>IF(AO10=2,A11,IF(AO13=2,A14,IF(AO16=2,A17,IF(AO19=2,A20))))</f>
        <v>すいようび</v>
      </c>
      <c r="N22" s="260"/>
      <c r="O22" s="260"/>
      <c r="P22" s="260"/>
      <c r="Q22" s="260"/>
      <c r="R22" s="260"/>
      <c r="S22" s="261" t="s">
        <v>199</v>
      </c>
      <c r="T22" s="261"/>
      <c r="U22" s="260" t="str">
        <f>IF(AO10=3,A11,IF(AO13=3,A14,IF(AO16=3,A17,IF(AO19=3,A20))))</f>
        <v>ＳＮＡＰ～ず　Ｂ</v>
      </c>
      <c r="V22" s="260"/>
      <c r="W22" s="260"/>
      <c r="X22" s="260"/>
      <c r="Y22" s="260"/>
      <c r="Z22" s="260"/>
      <c r="AA22" s="261" t="s">
        <v>200</v>
      </c>
      <c r="AB22" s="261"/>
      <c r="AC22" s="260" t="str">
        <f>IF(AO10=4,A11,IF(AO13=4,A14,IF(AO16=4,A17,IF(AO19=4,A20))))</f>
        <v>Ｔｅａｍかつ亭</v>
      </c>
      <c r="AD22" s="260"/>
      <c r="AE22" s="260"/>
      <c r="AF22" s="260"/>
      <c r="AG22" s="260"/>
      <c r="AH22" s="260"/>
      <c r="AI22" s="76"/>
      <c r="AJ22" s="118"/>
      <c r="AK22" s="118"/>
      <c r="AL22" s="93"/>
      <c r="AM22" s="93"/>
      <c r="AN22" s="118"/>
      <c r="AO22" s="118"/>
      <c r="AP22" s="94"/>
    </row>
    <row r="23" spans="1:42" s="2" customFormat="1" ht="15.75" customHeight="1"/>
    <row r="24" spans="1:42" s="2" customFormat="1" ht="15.75" customHeight="1">
      <c r="A24" s="321" t="str">
        <f>A11</f>
        <v>すいようび</v>
      </c>
      <c r="B24" s="321"/>
      <c r="C24" s="321"/>
      <c r="D24" s="321"/>
      <c r="E24" s="321"/>
      <c r="F24" s="10">
        <f>A10</f>
        <v>1</v>
      </c>
      <c r="H24" s="7"/>
      <c r="I24" s="7"/>
      <c r="J24" s="7"/>
      <c r="K24" s="7"/>
      <c r="L24" s="7"/>
      <c r="M24" s="10">
        <f>A19</f>
        <v>4</v>
      </c>
      <c r="N24" s="322" t="str">
        <f>A20</f>
        <v>Ｔｅａｍかつ亭</v>
      </c>
      <c r="O24" s="322"/>
      <c r="P24" s="322"/>
      <c r="Q24" s="322"/>
      <c r="R24" s="322"/>
      <c r="S24" s="11"/>
      <c r="T24" s="396" t="s">
        <v>177</v>
      </c>
      <c r="U24" s="395"/>
      <c r="V24" s="395"/>
      <c r="W24" s="395"/>
      <c r="X24" s="395"/>
      <c r="Y24" s="395"/>
      <c r="Z24" s="395"/>
      <c r="AA24" s="395"/>
      <c r="AB24" s="395"/>
      <c r="AC24" s="395"/>
      <c r="AD24" s="395"/>
      <c r="AE24" s="395"/>
      <c r="AF24" s="395"/>
      <c r="AG24" s="395"/>
      <c r="AH24" s="395"/>
      <c r="AI24" s="395" t="s">
        <v>10</v>
      </c>
      <c r="AJ24" s="395"/>
      <c r="AK24" s="395"/>
      <c r="AL24" s="395"/>
      <c r="AM24" s="395"/>
    </row>
    <row r="25" spans="1:42" s="2" customFormat="1" ht="15.75" customHeight="1">
      <c r="D25" s="7"/>
      <c r="E25" s="7"/>
      <c r="F25" s="7"/>
      <c r="G25" s="397"/>
      <c r="H25" s="398"/>
      <c r="I25" s="398"/>
      <c r="J25" s="398"/>
      <c r="K25" s="398"/>
      <c r="L25" s="399"/>
      <c r="M25" s="7"/>
      <c r="N25" s="7"/>
      <c r="P25" s="7"/>
      <c r="Q25" s="7"/>
      <c r="R25" s="7"/>
      <c r="T25" s="9" t="s">
        <v>17</v>
      </c>
      <c r="U25" s="7"/>
      <c r="V25" s="7"/>
      <c r="W25" s="7"/>
      <c r="X25" s="323" t="str">
        <f>A11</f>
        <v>すいようび</v>
      </c>
      <c r="Y25" s="323"/>
      <c r="Z25" s="323"/>
      <c r="AA25" s="323"/>
      <c r="AB25" s="323"/>
      <c r="AC25" s="8" t="s">
        <v>11</v>
      </c>
      <c r="AD25" s="323" t="str">
        <f>A20</f>
        <v>Ｔｅａｍかつ亭</v>
      </c>
      <c r="AE25" s="323"/>
      <c r="AF25" s="323"/>
      <c r="AG25" s="323"/>
      <c r="AH25" s="323"/>
      <c r="AI25" s="323" t="str">
        <f>A17</f>
        <v>チーム牟礼</v>
      </c>
      <c r="AJ25" s="323"/>
      <c r="AK25" s="323"/>
      <c r="AL25" s="323"/>
      <c r="AM25" s="323"/>
    </row>
    <row r="26" spans="1:42" s="2" customFormat="1" ht="15.75" customHeight="1">
      <c r="D26" s="7"/>
      <c r="E26" s="7"/>
      <c r="G26" s="400"/>
      <c r="H26" s="324"/>
      <c r="I26" s="324"/>
      <c r="J26" s="324"/>
      <c r="K26" s="324"/>
      <c r="L26" s="401"/>
      <c r="M26" s="7"/>
      <c r="N26" s="7"/>
      <c r="P26" s="7"/>
      <c r="Q26" s="7"/>
      <c r="R26" s="7"/>
      <c r="T26" s="9" t="s">
        <v>12</v>
      </c>
      <c r="U26" s="7"/>
      <c r="V26" s="7"/>
      <c r="W26" s="7"/>
      <c r="X26" s="323" t="str">
        <f>A14</f>
        <v>ＳＮＡＰ～ず　Ｂ</v>
      </c>
      <c r="Y26" s="323"/>
      <c r="Z26" s="323"/>
      <c r="AA26" s="323"/>
      <c r="AB26" s="323"/>
      <c r="AC26" s="8" t="s">
        <v>11</v>
      </c>
      <c r="AD26" s="323" t="str">
        <f>A17</f>
        <v>チーム牟礼</v>
      </c>
      <c r="AE26" s="323"/>
      <c r="AF26" s="323"/>
      <c r="AG26" s="323"/>
      <c r="AH26" s="323"/>
      <c r="AI26" s="323" t="str">
        <f>A11</f>
        <v>すいようび</v>
      </c>
      <c r="AJ26" s="323"/>
      <c r="AK26" s="323"/>
      <c r="AL26" s="323"/>
      <c r="AM26" s="323"/>
    </row>
    <row r="27" spans="1:42" s="2" customFormat="1" ht="15.75" customHeight="1">
      <c r="D27" s="7"/>
      <c r="E27" s="7"/>
      <c r="F27" s="7"/>
      <c r="G27" s="400"/>
      <c r="H27" s="324"/>
      <c r="I27" s="324"/>
      <c r="J27" s="324"/>
      <c r="K27" s="324"/>
      <c r="L27" s="401"/>
      <c r="M27" s="7"/>
      <c r="N27" s="7"/>
      <c r="P27" s="7"/>
      <c r="Q27" s="7"/>
      <c r="R27" s="7"/>
      <c r="T27" s="9" t="s">
        <v>13</v>
      </c>
      <c r="U27" s="7"/>
      <c r="V27" s="7"/>
      <c r="W27" s="7"/>
      <c r="X27" s="323" t="str">
        <f>A11</f>
        <v>すいようび</v>
      </c>
      <c r="Y27" s="323"/>
      <c r="Z27" s="323"/>
      <c r="AA27" s="323"/>
      <c r="AB27" s="323"/>
      <c r="AC27" s="8" t="s">
        <v>11</v>
      </c>
      <c r="AD27" s="323" t="str">
        <f>A14</f>
        <v>ＳＮＡＰ～ず　Ｂ</v>
      </c>
      <c r="AE27" s="323"/>
      <c r="AF27" s="323"/>
      <c r="AG27" s="323"/>
      <c r="AH27" s="323"/>
      <c r="AI27" s="323" t="str">
        <f>A20</f>
        <v>Ｔｅａｍかつ亭</v>
      </c>
      <c r="AJ27" s="323"/>
      <c r="AK27" s="323"/>
      <c r="AL27" s="323"/>
      <c r="AM27" s="323"/>
    </row>
    <row r="28" spans="1:42" s="2" customFormat="1" ht="15.75" customHeight="1">
      <c r="D28" s="7"/>
      <c r="E28" s="7"/>
      <c r="F28" s="7"/>
      <c r="G28" s="400"/>
      <c r="H28" s="324"/>
      <c r="I28" s="324"/>
      <c r="J28" s="324"/>
      <c r="K28" s="324"/>
      <c r="L28" s="401"/>
      <c r="M28" s="7"/>
      <c r="N28" s="7"/>
      <c r="P28" s="7"/>
      <c r="Q28" s="7"/>
      <c r="R28" s="7"/>
      <c r="T28" s="9" t="s">
        <v>14</v>
      </c>
      <c r="U28" s="7"/>
      <c r="V28" s="7"/>
      <c r="W28" s="7"/>
      <c r="X28" s="323" t="str">
        <f>A17</f>
        <v>チーム牟礼</v>
      </c>
      <c r="Y28" s="323"/>
      <c r="Z28" s="323"/>
      <c r="AA28" s="323"/>
      <c r="AB28" s="323"/>
      <c r="AC28" s="8" t="s">
        <v>11</v>
      </c>
      <c r="AD28" s="323" t="str">
        <f>A20</f>
        <v>Ｔｅａｍかつ亭</v>
      </c>
      <c r="AE28" s="323"/>
      <c r="AF28" s="323"/>
      <c r="AG28" s="323"/>
      <c r="AH28" s="323"/>
      <c r="AI28" s="323" t="str">
        <f>A14</f>
        <v>ＳＮＡＰ～ず　Ｂ</v>
      </c>
      <c r="AJ28" s="323"/>
      <c r="AK28" s="323"/>
      <c r="AL28" s="323"/>
      <c r="AM28" s="323"/>
    </row>
    <row r="29" spans="1:42" s="2" customFormat="1" ht="15.75" customHeight="1">
      <c r="F29" s="7"/>
      <c r="G29" s="402"/>
      <c r="H29" s="403"/>
      <c r="I29" s="403"/>
      <c r="J29" s="403"/>
      <c r="K29" s="403"/>
      <c r="L29" s="404"/>
      <c r="M29" s="7"/>
      <c r="N29" s="7"/>
      <c r="P29" s="7"/>
      <c r="Q29" s="7"/>
      <c r="R29" s="7"/>
      <c r="T29" s="9"/>
      <c r="U29" s="7"/>
      <c r="V29" s="7"/>
      <c r="W29" s="7"/>
    </row>
    <row r="30" spans="1:42" s="2" customFormat="1" ht="15.75" customHeight="1">
      <c r="A30" s="321" t="str">
        <f>A14</f>
        <v>ＳＮＡＰ～ず　Ｂ</v>
      </c>
      <c r="B30" s="321"/>
      <c r="C30" s="321"/>
      <c r="D30" s="321"/>
      <c r="E30" s="321"/>
      <c r="F30" s="10">
        <f>A13</f>
        <v>2</v>
      </c>
      <c r="H30" s="7"/>
      <c r="I30" s="7"/>
      <c r="J30" s="7"/>
      <c r="K30" s="7"/>
      <c r="L30" s="7"/>
      <c r="M30" s="10">
        <f>A16</f>
        <v>3</v>
      </c>
      <c r="N30" s="322" t="str">
        <f>A17</f>
        <v>チーム牟礼</v>
      </c>
      <c r="O30" s="322"/>
      <c r="P30" s="322"/>
      <c r="Q30" s="322"/>
      <c r="R30" s="322"/>
      <c r="S30" s="11"/>
      <c r="T30" s="9"/>
      <c r="U30" s="7"/>
      <c r="V30" s="7"/>
      <c r="W30" s="7"/>
    </row>
    <row r="31" spans="1:42" s="2" customFormat="1" ht="15.75" customHeight="1">
      <c r="A31" s="42"/>
      <c r="B31" s="42"/>
      <c r="C31" s="42"/>
      <c r="D31" s="42"/>
      <c r="E31" s="42"/>
      <c r="F31" s="10"/>
      <c r="H31" s="7"/>
      <c r="I31" s="7"/>
      <c r="J31" s="7"/>
      <c r="K31" s="7"/>
      <c r="L31" s="7"/>
      <c r="M31" s="10"/>
      <c r="N31" s="43"/>
      <c r="O31" s="43"/>
      <c r="P31" s="43"/>
      <c r="Q31" s="43"/>
      <c r="R31" s="43"/>
      <c r="S31" s="11"/>
      <c r="T31" s="9"/>
      <c r="U31" s="7"/>
      <c r="V31" s="7"/>
      <c r="W31" s="7"/>
      <c r="X31" s="44"/>
      <c r="Y31" s="44"/>
      <c r="Z31" s="44"/>
      <c r="AA31" s="44"/>
      <c r="AB31" s="44"/>
      <c r="AC31" s="8"/>
      <c r="AD31" s="44"/>
      <c r="AE31" s="44"/>
      <c r="AF31" s="44"/>
      <c r="AG31" s="44"/>
      <c r="AH31" s="44"/>
      <c r="AI31" s="44"/>
      <c r="AJ31" s="44"/>
      <c r="AK31" s="44"/>
      <c r="AL31" s="44"/>
      <c r="AM31" s="44"/>
    </row>
    <row r="32" spans="1:42" s="59" customFormat="1" ht="15.75" customHeight="1" thickBot="1">
      <c r="A32" s="62" t="s">
        <v>174</v>
      </c>
      <c r="B32" s="63"/>
      <c r="C32" s="63"/>
      <c r="D32" s="97"/>
      <c r="E32" s="97"/>
      <c r="F32" s="97"/>
      <c r="G32" s="97"/>
      <c r="H32" s="97"/>
      <c r="I32" s="95"/>
      <c r="J32" s="63"/>
      <c r="K32" s="63"/>
      <c r="L32" s="63"/>
      <c r="M32" s="63"/>
      <c r="N32" s="95"/>
      <c r="O32" s="96"/>
      <c r="P32" s="96"/>
      <c r="Q32" s="96"/>
      <c r="R32" s="96"/>
      <c r="S32" s="96"/>
      <c r="T32" s="63"/>
      <c r="U32" s="63"/>
      <c r="V32" s="63"/>
      <c r="W32" s="63"/>
      <c r="X32" s="63"/>
      <c r="Y32" s="63"/>
      <c r="Z32" s="63"/>
      <c r="AA32" s="63"/>
      <c r="AB32" s="63"/>
      <c r="AC32" s="63"/>
      <c r="AD32" s="63"/>
      <c r="AE32" s="63"/>
      <c r="AF32" s="63"/>
      <c r="AG32" s="63"/>
      <c r="AH32" s="63"/>
      <c r="AI32" s="63"/>
    </row>
    <row r="33" spans="1:42" s="59" customFormat="1" ht="15.75" customHeight="1">
      <c r="A33" s="242"/>
      <c r="B33" s="243"/>
      <c r="C33" s="243"/>
      <c r="D33" s="243"/>
      <c r="E33" s="243"/>
      <c r="F33" s="244"/>
      <c r="G33" s="175">
        <f>A36</f>
        <v>5</v>
      </c>
      <c r="H33" s="176"/>
      <c r="I33" s="176"/>
      <c r="J33" s="176"/>
      <c r="K33" s="176"/>
      <c r="L33" s="177"/>
      <c r="M33" s="175">
        <f>A39</f>
        <v>6</v>
      </c>
      <c r="N33" s="176"/>
      <c r="O33" s="176"/>
      <c r="P33" s="176"/>
      <c r="Q33" s="176"/>
      <c r="R33" s="177"/>
      <c r="S33" s="175">
        <f>A42</f>
        <v>7</v>
      </c>
      <c r="T33" s="176"/>
      <c r="U33" s="176"/>
      <c r="V33" s="176"/>
      <c r="W33" s="176"/>
      <c r="X33" s="177"/>
      <c r="Y33" s="249" t="s">
        <v>0</v>
      </c>
      <c r="Z33" s="252" t="s">
        <v>1</v>
      </c>
      <c r="AA33" s="65" t="s">
        <v>2</v>
      </c>
      <c r="AB33" s="65" t="s">
        <v>3</v>
      </c>
      <c r="AC33" s="255" t="s">
        <v>2</v>
      </c>
      <c r="AD33" s="256"/>
      <c r="AE33" s="207" t="s">
        <v>4</v>
      </c>
      <c r="AF33" s="207" t="s">
        <v>5</v>
      </c>
      <c r="AG33" s="210" t="s">
        <v>6</v>
      </c>
      <c r="AH33" s="298"/>
      <c r="AI33" s="216" t="s">
        <v>7</v>
      </c>
    </row>
    <row r="34" spans="1:42" s="59" customFormat="1" ht="15.75" customHeight="1">
      <c r="A34" s="218" t="s">
        <v>172</v>
      </c>
      <c r="B34" s="219"/>
      <c r="C34" s="219"/>
      <c r="D34" s="219"/>
      <c r="E34" s="219"/>
      <c r="F34" s="220"/>
      <c r="G34" s="304" t="str">
        <f>IF(A37=""," ",A37)</f>
        <v>ひよどり山中学校</v>
      </c>
      <c r="H34" s="305"/>
      <c r="I34" s="305"/>
      <c r="J34" s="305"/>
      <c r="K34" s="305"/>
      <c r="L34" s="306"/>
      <c r="M34" s="304" t="str">
        <f>IF(A40=""," ",A40)</f>
        <v>中野組</v>
      </c>
      <c r="N34" s="305"/>
      <c r="O34" s="305"/>
      <c r="P34" s="305"/>
      <c r="Q34" s="305"/>
      <c r="R34" s="306"/>
      <c r="S34" s="304" t="str">
        <f>IF(A43=""," ",A43)</f>
        <v>ＳＮＡＰ～ず　Ａ</v>
      </c>
      <c r="T34" s="305"/>
      <c r="U34" s="305"/>
      <c r="V34" s="305"/>
      <c r="W34" s="305"/>
      <c r="X34" s="306"/>
      <c r="Y34" s="250"/>
      <c r="Z34" s="295"/>
      <c r="AA34" s="66"/>
      <c r="AB34" s="66"/>
      <c r="AC34" s="235" t="s">
        <v>3</v>
      </c>
      <c r="AD34" s="236"/>
      <c r="AE34" s="208"/>
      <c r="AF34" s="208"/>
      <c r="AG34" s="299"/>
      <c r="AH34" s="300"/>
      <c r="AI34" s="217"/>
    </row>
    <row r="35" spans="1:42" s="59" customFormat="1" ht="15.75" customHeight="1" thickBot="1">
      <c r="A35" s="287"/>
      <c r="B35" s="288"/>
      <c r="C35" s="288"/>
      <c r="D35" s="288"/>
      <c r="E35" s="288"/>
      <c r="F35" s="289"/>
      <c r="G35" s="307"/>
      <c r="H35" s="308"/>
      <c r="I35" s="308"/>
      <c r="J35" s="308"/>
      <c r="K35" s="308"/>
      <c r="L35" s="309"/>
      <c r="M35" s="307"/>
      <c r="N35" s="308"/>
      <c r="O35" s="308"/>
      <c r="P35" s="308"/>
      <c r="Q35" s="308"/>
      <c r="R35" s="309"/>
      <c r="S35" s="307"/>
      <c r="T35" s="308"/>
      <c r="U35" s="308"/>
      <c r="V35" s="308"/>
      <c r="W35" s="308"/>
      <c r="X35" s="309"/>
      <c r="Y35" s="251"/>
      <c r="Z35" s="296"/>
      <c r="AA35" s="90" t="s">
        <v>8</v>
      </c>
      <c r="AB35" s="90" t="s">
        <v>8</v>
      </c>
      <c r="AC35" s="240" t="s">
        <v>9</v>
      </c>
      <c r="AD35" s="241"/>
      <c r="AE35" s="297"/>
      <c r="AF35" s="297"/>
      <c r="AG35" s="301"/>
      <c r="AH35" s="302"/>
      <c r="AI35" s="303"/>
    </row>
    <row r="36" spans="1:42" s="59" customFormat="1" ht="15.75" customHeight="1" thickBot="1">
      <c r="A36" s="175">
        <v>5</v>
      </c>
      <c r="B36" s="176"/>
      <c r="C36" s="176"/>
      <c r="D36" s="176"/>
      <c r="E36" s="176"/>
      <c r="F36" s="177"/>
      <c r="G36" s="290"/>
      <c r="H36" s="274"/>
      <c r="I36" s="274"/>
      <c r="J36" s="274"/>
      <c r="K36" s="274"/>
      <c r="L36" s="291"/>
      <c r="M36" s="70"/>
      <c r="N36" s="110"/>
      <c r="O36" s="70">
        <v>2</v>
      </c>
      <c r="P36" s="110" t="s">
        <v>196</v>
      </c>
      <c r="Q36" s="71">
        <v>15</v>
      </c>
      <c r="R36" s="71"/>
      <c r="S36" s="70"/>
      <c r="T36" s="110"/>
      <c r="U36" s="70">
        <v>1</v>
      </c>
      <c r="V36" s="110" t="s">
        <v>196</v>
      </c>
      <c r="W36" s="71">
        <v>15</v>
      </c>
      <c r="X36" s="110"/>
      <c r="Y36" s="184">
        <f>COUNTIF(G36:X38,"○")</f>
        <v>0</v>
      </c>
      <c r="Z36" s="187">
        <f>COUNTIF(G36:X38,"●")</f>
        <v>2</v>
      </c>
      <c r="AA36" s="187">
        <f>N37+T37</f>
        <v>0</v>
      </c>
      <c r="AB36" s="187">
        <f>R37+X37</f>
        <v>4</v>
      </c>
      <c r="AC36" s="159">
        <f>IF(AB36=0,"----",AA36/AB36)</f>
        <v>0</v>
      </c>
      <c r="AD36" s="160"/>
      <c r="AE36" s="190">
        <f>SUM(O36:O38,U36:U38)</f>
        <v>5</v>
      </c>
      <c r="AF36" s="190">
        <f>SUM(Q36:Q38,W36:W38)</f>
        <v>60</v>
      </c>
      <c r="AG36" s="159">
        <f>AE36/AF36</f>
        <v>8.3333333333333329E-2</v>
      </c>
      <c r="AH36" s="160"/>
      <c r="AI36" s="282">
        <v>3</v>
      </c>
    </row>
    <row r="37" spans="1:42" s="59" customFormat="1" ht="15.75" customHeight="1" thickBot="1">
      <c r="A37" s="193" t="s">
        <v>116</v>
      </c>
      <c r="B37" s="194"/>
      <c r="C37" s="194"/>
      <c r="D37" s="194"/>
      <c r="E37" s="194"/>
      <c r="F37" s="195"/>
      <c r="G37" s="292"/>
      <c r="H37" s="276"/>
      <c r="I37" s="276"/>
      <c r="J37" s="276"/>
      <c r="K37" s="276"/>
      <c r="L37" s="286"/>
      <c r="M37" s="73" t="str">
        <f>IF(N37&gt;R37,"○",IF(N37=R37,"△",IF(N37&lt;R37,"●")))</f>
        <v>●</v>
      </c>
      <c r="N37" s="74">
        <v>0</v>
      </c>
      <c r="O37" s="75">
        <v>1</v>
      </c>
      <c r="P37" s="76" t="str">
        <f>IF(O37="","","-")</f>
        <v>-</v>
      </c>
      <c r="Q37" s="77">
        <v>15</v>
      </c>
      <c r="R37" s="77">
        <v>2</v>
      </c>
      <c r="S37" s="73" t="str">
        <f>IF(T37&gt;X37,"○",IF(T37=X37,"△",IF(T37&lt;X37,"●")))</f>
        <v>●</v>
      </c>
      <c r="T37" s="74">
        <v>0</v>
      </c>
      <c r="U37" s="75">
        <v>1</v>
      </c>
      <c r="V37" s="76" t="str">
        <f>IF(U37="","","-")</f>
        <v>-</v>
      </c>
      <c r="W37" s="77">
        <v>15</v>
      </c>
      <c r="X37" s="74">
        <v>2</v>
      </c>
      <c r="Y37" s="185"/>
      <c r="Z37" s="188"/>
      <c r="AA37" s="188"/>
      <c r="AB37" s="188"/>
      <c r="AC37" s="161"/>
      <c r="AD37" s="162"/>
      <c r="AE37" s="191"/>
      <c r="AF37" s="191"/>
      <c r="AG37" s="161"/>
      <c r="AH37" s="162"/>
      <c r="AI37" s="282"/>
    </row>
    <row r="38" spans="1:42" s="59" customFormat="1" ht="15.75" customHeight="1" thickBot="1">
      <c r="A38" s="283"/>
      <c r="B38" s="284"/>
      <c r="C38" s="284"/>
      <c r="D38" s="284"/>
      <c r="E38" s="284"/>
      <c r="F38" s="285"/>
      <c r="G38" s="293"/>
      <c r="H38" s="278"/>
      <c r="I38" s="278"/>
      <c r="J38" s="278"/>
      <c r="K38" s="278"/>
      <c r="L38" s="294"/>
      <c r="M38" s="80"/>
      <c r="N38" s="111"/>
      <c r="O38" s="80"/>
      <c r="P38" s="79" t="str">
        <f>IF(O38="","","-")</f>
        <v/>
      </c>
      <c r="Q38" s="81"/>
      <c r="R38" s="81"/>
      <c r="S38" s="80"/>
      <c r="T38" s="111"/>
      <c r="U38" s="80"/>
      <c r="V38" s="79" t="str">
        <f>IF(U38="","","-")</f>
        <v/>
      </c>
      <c r="W38" s="81"/>
      <c r="X38" s="111"/>
      <c r="Y38" s="186"/>
      <c r="Z38" s="189"/>
      <c r="AA38" s="189"/>
      <c r="AB38" s="189"/>
      <c r="AC38" s="163"/>
      <c r="AD38" s="164"/>
      <c r="AE38" s="192"/>
      <c r="AF38" s="192"/>
      <c r="AG38" s="163"/>
      <c r="AH38" s="164"/>
      <c r="AI38" s="282"/>
    </row>
    <row r="39" spans="1:42" s="59" customFormat="1" ht="15.75" customHeight="1" thickBot="1">
      <c r="A39" s="175">
        <v>6</v>
      </c>
      <c r="B39" s="176"/>
      <c r="C39" s="176"/>
      <c r="D39" s="176"/>
      <c r="E39" s="176"/>
      <c r="F39" s="177"/>
      <c r="G39" s="70"/>
      <c r="H39" s="110"/>
      <c r="I39" s="68">
        <f>Q36</f>
        <v>15</v>
      </c>
      <c r="J39" s="69" t="s">
        <v>196</v>
      </c>
      <c r="K39" s="72">
        <f>O36</f>
        <v>2</v>
      </c>
      <c r="L39" s="71"/>
      <c r="M39" s="275"/>
      <c r="N39" s="276"/>
      <c r="O39" s="276"/>
      <c r="P39" s="276"/>
      <c r="Q39" s="276"/>
      <c r="R39" s="286"/>
      <c r="S39" s="70"/>
      <c r="T39" s="110"/>
      <c r="U39" s="70">
        <v>15</v>
      </c>
      <c r="V39" s="110" t="s">
        <v>196</v>
      </c>
      <c r="W39" s="71">
        <v>14</v>
      </c>
      <c r="X39" s="110"/>
      <c r="Y39" s="184">
        <f>COUNTIF(G39:X41,"○")</f>
        <v>1</v>
      </c>
      <c r="Z39" s="187">
        <f>COUNTIF(G39:X41,"●")</f>
        <v>0</v>
      </c>
      <c r="AA39" s="279">
        <f>H40+T40</f>
        <v>3</v>
      </c>
      <c r="AB39" s="279">
        <f>L40+X40</f>
        <v>1</v>
      </c>
      <c r="AC39" s="159">
        <f>IF(AB39=0,"----",AA39/AB39)</f>
        <v>3</v>
      </c>
      <c r="AD39" s="160"/>
      <c r="AE39" s="190">
        <f>SUM(I39:I41,U39:U41)</f>
        <v>59</v>
      </c>
      <c r="AF39" s="190">
        <f>SUM(K39:K41,W39:W41)</f>
        <v>32</v>
      </c>
      <c r="AG39" s="159">
        <f>AE39/AF39</f>
        <v>1.84375</v>
      </c>
      <c r="AH39" s="160"/>
      <c r="AI39" s="282">
        <v>2</v>
      </c>
    </row>
    <row r="40" spans="1:42" s="59" customFormat="1" ht="15.75" customHeight="1" thickBot="1">
      <c r="A40" s="266" t="s">
        <v>113</v>
      </c>
      <c r="B40" s="267"/>
      <c r="C40" s="267"/>
      <c r="D40" s="267"/>
      <c r="E40" s="267"/>
      <c r="F40" s="268"/>
      <c r="G40" s="73" t="str">
        <f>IF(M37="○","●",IF(M37="△","△",IF(M37="●","○",IF(M37="",""))))</f>
        <v>○</v>
      </c>
      <c r="H40" s="76">
        <f>IF(R37="","",R37)</f>
        <v>2</v>
      </c>
      <c r="I40" s="73">
        <f>IF(Q37="","",Q37)</f>
        <v>15</v>
      </c>
      <c r="J40" s="76" t="str">
        <f>IF(I40="","","-")</f>
        <v>-</v>
      </c>
      <c r="K40" s="112">
        <f>IF(O37="","",O37)</f>
        <v>1</v>
      </c>
      <c r="L40" s="112">
        <f>IF(N37="","",N37)</f>
        <v>0</v>
      </c>
      <c r="M40" s="275"/>
      <c r="N40" s="276"/>
      <c r="O40" s="276"/>
      <c r="P40" s="276"/>
      <c r="Q40" s="276"/>
      <c r="R40" s="286"/>
      <c r="S40" s="73" t="str">
        <f>IF(T40&gt;X40,"○",IF(T40=X40,"△",IF(T40&lt;X40,"●")))</f>
        <v>△</v>
      </c>
      <c r="T40" s="74">
        <v>1</v>
      </c>
      <c r="U40" s="75">
        <v>14</v>
      </c>
      <c r="V40" s="76" t="str">
        <f>IF(U40="","","-")</f>
        <v>-</v>
      </c>
      <c r="W40" s="77">
        <v>15</v>
      </c>
      <c r="X40" s="74">
        <v>1</v>
      </c>
      <c r="Y40" s="185"/>
      <c r="Z40" s="188"/>
      <c r="AA40" s="280"/>
      <c r="AB40" s="280"/>
      <c r="AC40" s="161"/>
      <c r="AD40" s="162"/>
      <c r="AE40" s="191"/>
      <c r="AF40" s="191"/>
      <c r="AG40" s="161"/>
      <c r="AH40" s="162"/>
      <c r="AI40" s="282"/>
    </row>
    <row r="41" spans="1:42" s="59" customFormat="1" ht="15.75" customHeight="1" thickBot="1">
      <c r="A41" s="269"/>
      <c r="B41" s="270"/>
      <c r="C41" s="270"/>
      <c r="D41" s="270"/>
      <c r="E41" s="270"/>
      <c r="F41" s="271"/>
      <c r="G41" s="80"/>
      <c r="H41" s="111"/>
      <c r="I41" s="78" t="str">
        <f>IF(Q38="","",Q38)</f>
        <v/>
      </c>
      <c r="J41" s="79" t="str">
        <f>IF(I41="","","-")</f>
        <v/>
      </c>
      <c r="K41" s="82" t="str">
        <f>IF(O38="","",O38)</f>
        <v/>
      </c>
      <c r="L41" s="81"/>
      <c r="M41" s="275"/>
      <c r="N41" s="276"/>
      <c r="O41" s="276"/>
      <c r="P41" s="276"/>
      <c r="Q41" s="276"/>
      <c r="R41" s="286"/>
      <c r="S41" s="80"/>
      <c r="T41" s="111"/>
      <c r="U41" s="80"/>
      <c r="V41" s="79" t="str">
        <f>IF(U41="","","-")</f>
        <v/>
      </c>
      <c r="W41" s="81"/>
      <c r="X41" s="111"/>
      <c r="Y41" s="186"/>
      <c r="Z41" s="189"/>
      <c r="AA41" s="281"/>
      <c r="AB41" s="281"/>
      <c r="AC41" s="163"/>
      <c r="AD41" s="164"/>
      <c r="AE41" s="192"/>
      <c r="AF41" s="192"/>
      <c r="AG41" s="163"/>
      <c r="AH41" s="164"/>
      <c r="AI41" s="282"/>
    </row>
    <row r="42" spans="1:42" s="59" customFormat="1" ht="15.75" customHeight="1" thickBot="1">
      <c r="A42" s="175">
        <v>7</v>
      </c>
      <c r="B42" s="176"/>
      <c r="C42" s="176"/>
      <c r="D42" s="176"/>
      <c r="E42" s="176"/>
      <c r="F42" s="177"/>
      <c r="G42" s="70"/>
      <c r="H42" s="110"/>
      <c r="I42" s="68">
        <f>W36</f>
        <v>15</v>
      </c>
      <c r="J42" s="69" t="s">
        <v>196</v>
      </c>
      <c r="K42" s="72">
        <f>U36</f>
        <v>1</v>
      </c>
      <c r="L42" s="71"/>
      <c r="M42" s="70"/>
      <c r="N42" s="110"/>
      <c r="O42" s="68">
        <f>W39</f>
        <v>14</v>
      </c>
      <c r="P42" s="110" t="s">
        <v>196</v>
      </c>
      <c r="Q42" s="72">
        <f>U39</f>
        <v>15</v>
      </c>
      <c r="R42" s="71"/>
      <c r="S42" s="273"/>
      <c r="T42" s="274"/>
      <c r="U42" s="274"/>
      <c r="V42" s="274"/>
      <c r="W42" s="274"/>
      <c r="X42" s="274"/>
      <c r="Y42" s="184">
        <f>COUNTIF(G42:X44,"○")</f>
        <v>1</v>
      </c>
      <c r="Z42" s="187">
        <f>COUNTIF(G42:X44,"●")</f>
        <v>0</v>
      </c>
      <c r="AA42" s="279">
        <f>H43+N43</f>
        <v>3</v>
      </c>
      <c r="AB42" s="279">
        <f>L43+R43</f>
        <v>1</v>
      </c>
      <c r="AC42" s="159">
        <f>IF(AB42=0,"----",AA42/AB42)</f>
        <v>3</v>
      </c>
      <c r="AD42" s="160"/>
      <c r="AE42" s="190">
        <f>SUM(I42:I44,O42:O44)</f>
        <v>59</v>
      </c>
      <c r="AF42" s="190">
        <f>SUM(K42:K44,Q42:Q44)</f>
        <v>31</v>
      </c>
      <c r="AG42" s="159">
        <f>AE42/AF42</f>
        <v>1.903225806451613</v>
      </c>
      <c r="AH42" s="160"/>
      <c r="AI42" s="264">
        <v>1</v>
      </c>
    </row>
    <row r="43" spans="1:42" s="59" customFormat="1" ht="15.75" customHeight="1" thickBot="1">
      <c r="A43" s="266" t="s">
        <v>114</v>
      </c>
      <c r="B43" s="267"/>
      <c r="C43" s="267"/>
      <c r="D43" s="267"/>
      <c r="E43" s="267"/>
      <c r="F43" s="268"/>
      <c r="G43" s="73" t="str">
        <f>IF(S37="○","●",IF(S37="△","△",IF(S37="●","○",IF(S37="",""))))</f>
        <v>○</v>
      </c>
      <c r="H43" s="76">
        <f>IF(X37="","",X37)</f>
        <v>2</v>
      </c>
      <c r="I43" s="73">
        <f>IF(W37="","",W37)</f>
        <v>15</v>
      </c>
      <c r="J43" s="76" t="str">
        <f>IF(I43="","","-")</f>
        <v>-</v>
      </c>
      <c r="K43" s="112">
        <f>IF(U37="","",U37)</f>
        <v>1</v>
      </c>
      <c r="L43" s="112">
        <f>IF(T37="","",T37)</f>
        <v>0</v>
      </c>
      <c r="M43" s="73" t="str">
        <f>IF(S40="○","●",IF(S40="△","△",IF(S40="●","○",IF(S40="",""))))</f>
        <v>△</v>
      </c>
      <c r="N43" s="76">
        <f>IF(X40="","",X40)</f>
        <v>1</v>
      </c>
      <c r="O43" s="73">
        <f>IF(W40="","",W40)</f>
        <v>15</v>
      </c>
      <c r="P43" s="76" t="str">
        <f>IF(O43="","","-")</f>
        <v>-</v>
      </c>
      <c r="Q43" s="112">
        <f>IF(U40="","",U40)</f>
        <v>14</v>
      </c>
      <c r="R43" s="112">
        <f>IF(T40="","",T40)</f>
        <v>1</v>
      </c>
      <c r="S43" s="275"/>
      <c r="T43" s="276"/>
      <c r="U43" s="276"/>
      <c r="V43" s="276"/>
      <c r="W43" s="276"/>
      <c r="X43" s="276"/>
      <c r="Y43" s="185"/>
      <c r="Z43" s="188"/>
      <c r="AA43" s="280"/>
      <c r="AB43" s="280"/>
      <c r="AC43" s="161"/>
      <c r="AD43" s="162"/>
      <c r="AE43" s="191"/>
      <c r="AF43" s="191"/>
      <c r="AG43" s="161"/>
      <c r="AH43" s="162"/>
      <c r="AI43" s="264"/>
    </row>
    <row r="44" spans="1:42" s="59" customFormat="1" ht="15.75" customHeight="1" thickBot="1">
      <c r="A44" s="269"/>
      <c r="B44" s="270"/>
      <c r="C44" s="270"/>
      <c r="D44" s="270"/>
      <c r="E44" s="270"/>
      <c r="F44" s="271"/>
      <c r="G44" s="80"/>
      <c r="H44" s="111"/>
      <c r="I44" s="78" t="str">
        <f>IF(W38="","",W38)</f>
        <v/>
      </c>
      <c r="J44" s="79" t="str">
        <f>IF(I44="","","-")</f>
        <v/>
      </c>
      <c r="K44" s="82" t="str">
        <f>IF(U38="","",U38)</f>
        <v/>
      </c>
      <c r="L44" s="81"/>
      <c r="M44" s="80"/>
      <c r="N44" s="111"/>
      <c r="O44" s="78" t="str">
        <f>IF(W41="","",W41)</f>
        <v/>
      </c>
      <c r="P44" s="79" t="str">
        <f>IF(O44="","","-")</f>
        <v/>
      </c>
      <c r="Q44" s="82" t="str">
        <f>IF(U41="","",U41)</f>
        <v/>
      </c>
      <c r="R44" s="81"/>
      <c r="S44" s="277"/>
      <c r="T44" s="278"/>
      <c r="U44" s="278"/>
      <c r="V44" s="278"/>
      <c r="W44" s="278"/>
      <c r="X44" s="278"/>
      <c r="Y44" s="186"/>
      <c r="Z44" s="189"/>
      <c r="AA44" s="281"/>
      <c r="AB44" s="281"/>
      <c r="AC44" s="163"/>
      <c r="AD44" s="164"/>
      <c r="AE44" s="192"/>
      <c r="AF44" s="192"/>
      <c r="AG44" s="163"/>
      <c r="AH44" s="164"/>
      <c r="AI44" s="265"/>
    </row>
    <row r="45" spans="1:42" s="63" customFormat="1" ht="15" customHeight="1">
      <c r="A45" s="113"/>
      <c r="B45" s="113"/>
      <c r="C45" s="258" t="s">
        <v>197</v>
      </c>
      <c r="D45" s="258"/>
      <c r="E45" s="259" t="str">
        <f>IF(AI36=1,A37,IF(AI39=1,A40,IF(AI42=1,A43)))</f>
        <v>ＳＮＡＰ～ず　Ａ</v>
      </c>
      <c r="F45" s="259"/>
      <c r="G45" s="260"/>
      <c r="H45" s="260"/>
      <c r="I45" s="260"/>
      <c r="J45" s="260"/>
      <c r="K45" s="261" t="s">
        <v>198</v>
      </c>
      <c r="L45" s="261"/>
      <c r="M45" s="260" t="str">
        <f>IF(AI36=2,A37,IF(AI39=2,A40,IF(AI42=2,A43)))</f>
        <v>中野組</v>
      </c>
      <c r="N45" s="260"/>
      <c r="O45" s="260"/>
      <c r="P45" s="260"/>
      <c r="Q45" s="260"/>
      <c r="R45" s="260"/>
      <c r="S45" s="261" t="s">
        <v>199</v>
      </c>
      <c r="T45" s="261"/>
      <c r="U45" s="260" t="str">
        <f>IF(AI36=3,A37,IF(AI39=3,A40,IF(AI42=3,A43)))</f>
        <v>ひよどり山中学校</v>
      </c>
      <c r="V45" s="260"/>
      <c r="W45" s="260"/>
      <c r="X45" s="260"/>
      <c r="Y45" s="259"/>
      <c r="Z45" s="259"/>
      <c r="AA45" s="116"/>
      <c r="AB45" s="116"/>
      <c r="AC45" s="117"/>
      <c r="AD45" s="117"/>
      <c r="AE45" s="117"/>
      <c r="AF45" s="117"/>
      <c r="AG45" s="117"/>
      <c r="AH45" s="117"/>
      <c r="AI45" s="76"/>
      <c r="AJ45" s="118"/>
      <c r="AK45" s="118"/>
      <c r="AL45" s="93"/>
      <c r="AM45" s="93"/>
      <c r="AN45" s="118"/>
      <c r="AO45" s="118"/>
      <c r="AP45" s="94"/>
    </row>
    <row r="46" spans="1:42" s="59" customFormat="1" ht="15.75" customHeight="1">
      <c r="A46" s="91"/>
      <c r="B46" s="91"/>
      <c r="C46" s="91"/>
      <c r="D46" s="91"/>
      <c r="E46" s="91"/>
      <c r="F46" s="91"/>
      <c r="G46" s="76"/>
      <c r="H46" s="76"/>
      <c r="I46" s="76"/>
      <c r="J46" s="76"/>
      <c r="K46" s="76"/>
      <c r="L46" s="76"/>
      <c r="M46" s="76"/>
      <c r="N46" s="76"/>
      <c r="O46" s="76"/>
      <c r="P46" s="76"/>
      <c r="Q46" s="76"/>
      <c r="R46" s="76"/>
      <c r="S46" s="76"/>
      <c r="T46" s="76"/>
      <c r="U46" s="76"/>
      <c r="V46" s="76"/>
      <c r="W46" s="76"/>
      <c r="X46" s="76"/>
      <c r="Y46" s="76"/>
      <c r="Z46" s="76"/>
      <c r="AA46" s="76"/>
      <c r="AB46" s="76"/>
      <c r="AC46" s="92"/>
      <c r="AD46" s="92"/>
      <c r="AE46" s="93"/>
      <c r="AF46" s="93"/>
      <c r="AG46" s="92"/>
      <c r="AH46" s="92"/>
      <c r="AI46" s="94"/>
    </row>
    <row r="47" spans="1:42" s="59" customFormat="1" ht="15.75" customHeight="1">
      <c r="A47" s="63"/>
      <c r="B47" s="63"/>
      <c r="C47" s="63"/>
      <c r="D47" s="63"/>
      <c r="E47" s="63"/>
      <c r="F47" s="63"/>
      <c r="G47" s="63"/>
      <c r="H47" s="63"/>
      <c r="I47" s="63"/>
      <c r="J47" s="95">
        <f>A36</f>
        <v>5</v>
      </c>
      <c r="K47" s="263" t="str">
        <f>A37</f>
        <v>ひよどり山中学校</v>
      </c>
      <c r="L47" s="263"/>
      <c r="M47" s="263"/>
      <c r="N47" s="263"/>
      <c r="O47" s="263"/>
      <c r="P47" s="63"/>
      <c r="Q47" s="63"/>
      <c r="R47" s="63"/>
      <c r="S47" s="63"/>
      <c r="T47" s="63"/>
      <c r="U47" s="63"/>
      <c r="V47" s="63"/>
      <c r="W47" s="63"/>
      <c r="X47" s="63"/>
      <c r="Y47" s="63"/>
      <c r="Z47" s="63"/>
      <c r="AA47" s="63"/>
      <c r="AB47" s="63"/>
      <c r="AC47" s="63"/>
      <c r="AD47" s="63"/>
      <c r="AE47" s="63"/>
      <c r="AF47" s="63"/>
      <c r="AG47" s="63"/>
      <c r="AH47" s="63"/>
      <c r="AI47" s="63"/>
    </row>
    <row r="48" spans="1:42" s="59" customFormat="1" ht="15.75" customHeight="1">
      <c r="A48" s="63"/>
      <c r="B48" s="63"/>
      <c r="C48" s="63"/>
      <c r="D48" s="63"/>
      <c r="E48" s="63"/>
      <c r="F48" s="63"/>
      <c r="G48" s="63"/>
      <c r="H48" s="63"/>
      <c r="I48" s="63"/>
      <c r="J48" s="63"/>
      <c r="K48" s="63"/>
      <c r="L48" s="63"/>
      <c r="M48" s="63"/>
      <c r="N48" s="63"/>
      <c r="O48" s="63"/>
      <c r="P48" s="272" t="s">
        <v>176</v>
      </c>
      <c r="Q48" s="272"/>
      <c r="R48" s="272"/>
      <c r="S48" s="272"/>
      <c r="T48" s="272"/>
      <c r="U48" s="272"/>
      <c r="V48" s="272"/>
      <c r="W48" s="272"/>
      <c r="X48" s="272"/>
      <c r="Y48" s="272"/>
      <c r="Z48" s="272"/>
      <c r="AA48" s="272"/>
      <c r="AB48" s="272"/>
      <c r="AC48" s="272"/>
      <c r="AD48" s="272"/>
      <c r="AE48" s="174" t="s">
        <v>10</v>
      </c>
      <c r="AF48" s="174"/>
      <c r="AG48" s="174"/>
      <c r="AH48" s="174"/>
      <c r="AI48" s="174"/>
    </row>
    <row r="49" spans="1:49" s="59" customFormat="1" ht="15.75" customHeight="1">
      <c r="A49" s="63"/>
      <c r="B49" s="63"/>
      <c r="C49" s="63"/>
      <c r="D49" s="63"/>
      <c r="E49" s="63"/>
      <c r="F49" s="63"/>
      <c r="G49" s="63"/>
      <c r="H49" s="63"/>
      <c r="I49" s="63"/>
      <c r="J49" s="63"/>
      <c r="K49" s="63"/>
      <c r="L49" s="63"/>
      <c r="M49" s="63"/>
      <c r="N49" s="63"/>
      <c r="O49" s="63"/>
      <c r="P49" s="85" t="s">
        <v>17</v>
      </c>
      <c r="Q49" s="84"/>
      <c r="R49" s="84"/>
      <c r="S49" s="84"/>
      <c r="T49" s="146" t="str">
        <f>A37</f>
        <v>ひよどり山中学校</v>
      </c>
      <c r="U49" s="146"/>
      <c r="V49" s="146"/>
      <c r="W49" s="146"/>
      <c r="X49" s="146"/>
      <c r="Y49" s="84" t="s">
        <v>11</v>
      </c>
      <c r="Z49" s="146" t="str">
        <f>A43</f>
        <v>ＳＮＡＰ～ず　Ａ</v>
      </c>
      <c r="AA49" s="146"/>
      <c r="AB49" s="146"/>
      <c r="AC49" s="146"/>
      <c r="AD49" s="146"/>
      <c r="AE49" s="146" t="str">
        <f>A40</f>
        <v>中野組</v>
      </c>
      <c r="AF49" s="146"/>
      <c r="AG49" s="146"/>
      <c r="AH49" s="146"/>
      <c r="AI49" s="146"/>
    </row>
    <row r="50" spans="1:49" s="59" customFormat="1" ht="15.75" customHeight="1">
      <c r="A50" s="63"/>
      <c r="B50" s="63"/>
      <c r="C50" s="63"/>
      <c r="D50" s="63"/>
      <c r="E50" s="63"/>
      <c r="F50" s="63"/>
      <c r="G50" s="63"/>
      <c r="H50" s="63"/>
      <c r="I50" s="63"/>
      <c r="J50" s="63"/>
      <c r="K50" s="63"/>
      <c r="L50" s="63"/>
      <c r="M50" s="63"/>
      <c r="N50" s="63"/>
      <c r="O50" s="63"/>
      <c r="P50" s="85" t="s">
        <v>12</v>
      </c>
      <c r="Q50" s="84"/>
      <c r="R50" s="84"/>
      <c r="S50" s="84"/>
      <c r="T50" s="146" t="str">
        <f>A40</f>
        <v>中野組</v>
      </c>
      <c r="U50" s="146"/>
      <c r="V50" s="146"/>
      <c r="W50" s="146"/>
      <c r="X50" s="146"/>
      <c r="Y50" s="84" t="s">
        <v>11</v>
      </c>
      <c r="Z50" s="146" t="str">
        <f>A43</f>
        <v>ＳＮＡＰ～ず　Ａ</v>
      </c>
      <c r="AA50" s="146"/>
      <c r="AB50" s="146"/>
      <c r="AC50" s="146"/>
      <c r="AD50" s="146"/>
      <c r="AE50" s="146" t="str">
        <f>A37</f>
        <v>ひよどり山中学校</v>
      </c>
      <c r="AF50" s="146"/>
      <c r="AG50" s="146"/>
      <c r="AH50" s="146"/>
      <c r="AI50" s="146"/>
    </row>
    <row r="51" spans="1:49" s="59" customFormat="1" ht="15.75" customHeight="1">
      <c r="A51" s="63"/>
      <c r="B51" s="63"/>
      <c r="C51" s="63"/>
      <c r="D51" s="63"/>
      <c r="E51" s="63"/>
      <c r="F51" s="63"/>
      <c r="G51" s="63"/>
      <c r="H51" s="63"/>
      <c r="I51" s="63"/>
      <c r="J51" s="63"/>
      <c r="K51" s="63"/>
      <c r="L51" s="63"/>
      <c r="M51" s="63"/>
      <c r="N51" s="63"/>
      <c r="O51" s="63"/>
      <c r="P51" s="85" t="s">
        <v>13</v>
      </c>
      <c r="Q51" s="84"/>
      <c r="R51" s="84"/>
      <c r="S51" s="84"/>
      <c r="T51" s="146" t="str">
        <f>A37</f>
        <v>ひよどり山中学校</v>
      </c>
      <c r="U51" s="146"/>
      <c r="V51" s="146"/>
      <c r="W51" s="146"/>
      <c r="X51" s="146"/>
      <c r="Y51" s="84" t="s">
        <v>11</v>
      </c>
      <c r="Z51" s="146" t="str">
        <f>A40</f>
        <v>中野組</v>
      </c>
      <c r="AA51" s="146"/>
      <c r="AB51" s="146"/>
      <c r="AC51" s="146"/>
      <c r="AD51" s="146"/>
      <c r="AE51" s="146" t="str">
        <f>A43</f>
        <v>ＳＮＡＰ～ず　Ａ</v>
      </c>
      <c r="AF51" s="146"/>
      <c r="AG51" s="146"/>
      <c r="AH51" s="146"/>
      <c r="AI51" s="146"/>
    </row>
    <row r="52" spans="1:49" s="59" customFormat="1" ht="15.7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row>
    <row r="53" spans="1:49" s="59" customFormat="1" ht="15.75" customHeight="1">
      <c r="A53" s="63"/>
      <c r="B53" s="63"/>
      <c r="C53" s="63"/>
      <c r="D53" s="262" t="str">
        <f>A40</f>
        <v>中野組</v>
      </c>
      <c r="E53" s="262"/>
      <c r="F53" s="262"/>
      <c r="G53" s="262"/>
      <c r="H53" s="262"/>
      <c r="I53" s="95">
        <f>A39</f>
        <v>6</v>
      </c>
      <c r="J53" s="63"/>
      <c r="K53" s="63"/>
      <c r="L53" s="63"/>
      <c r="M53" s="63"/>
      <c r="N53" s="95">
        <f>A42</f>
        <v>7</v>
      </c>
      <c r="O53" s="263" t="str">
        <f>A43</f>
        <v>ＳＮＡＰ～ず　Ａ</v>
      </c>
      <c r="P53" s="263"/>
      <c r="Q53" s="263"/>
      <c r="R53" s="263"/>
      <c r="S53" s="263"/>
      <c r="T53" s="63"/>
      <c r="U53" s="63"/>
      <c r="V53" s="63"/>
      <c r="W53" s="63"/>
      <c r="X53" s="63"/>
      <c r="Y53" s="63"/>
      <c r="Z53" s="63"/>
      <c r="AA53" s="63"/>
      <c r="AB53" s="63"/>
      <c r="AC53" s="63"/>
      <c r="AD53" s="63"/>
      <c r="AE53" s="63"/>
      <c r="AF53" s="63"/>
      <c r="AG53" s="63"/>
      <c r="AH53" s="63"/>
      <c r="AI53" s="63"/>
    </row>
    <row r="54" spans="1:49" ht="14.25" customHeight="1"/>
    <row r="55" spans="1:49" ht="35.25" customHeight="1">
      <c r="A55" s="257" t="s">
        <v>130</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39"/>
      <c r="AQ55" s="39"/>
      <c r="AR55" s="39"/>
      <c r="AS55" s="39"/>
      <c r="AT55" s="39"/>
      <c r="AU55" s="39"/>
      <c r="AV55" s="39"/>
      <c r="AW55" s="39"/>
    </row>
    <row r="56" spans="1:49" ht="35.25" customHeight="1">
      <c r="A56" s="257" t="s">
        <v>37</v>
      </c>
      <c r="B56" s="257"/>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39"/>
      <c r="AQ56" s="39"/>
      <c r="AR56" s="39"/>
      <c r="AS56" s="39"/>
      <c r="AT56" s="39"/>
      <c r="AU56" s="39"/>
      <c r="AV56" s="39"/>
      <c r="AW56" s="39"/>
    </row>
    <row r="57" spans="1:49" ht="18.7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row>
    <row r="58" spans="1:49" ht="36" customHeight="1">
      <c r="A58" s="257" t="s">
        <v>194</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row>
    <row r="59" spans="1:49" ht="17.2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row>
    <row r="60" spans="1:49" ht="36" customHeight="1">
      <c r="A60" s="408" t="s">
        <v>195</v>
      </c>
      <c r="B60" s="409"/>
      <c r="C60" s="409"/>
      <c r="D60" s="409"/>
      <c r="E60" s="409"/>
      <c r="F60" s="409"/>
      <c r="G60" s="409"/>
      <c r="H60" s="410"/>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row>
    <row r="61" spans="1:49" ht="15.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row>
    <row r="62" spans="1:49" ht="15.75" customHeight="1">
      <c r="H62" s="35"/>
      <c r="I62" s="35"/>
      <c r="J62" s="35"/>
      <c r="K62" s="145">
        <v>1</v>
      </c>
      <c r="L62" s="315" t="str">
        <f>E22</f>
        <v>チーム牟礼</v>
      </c>
      <c r="M62" s="316"/>
      <c r="N62" s="316"/>
      <c r="O62" s="316"/>
      <c r="P62" s="316"/>
      <c r="Q62" s="317"/>
      <c r="R62" s="12"/>
      <c r="S62" s="12"/>
    </row>
    <row r="63" spans="1:49" ht="15.75" customHeight="1">
      <c r="G63" s="32"/>
      <c r="K63" s="145"/>
      <c r="L63" s="318"/>
      <c r="M63" s="319"/>
      <c r="N63" s="319"/>
      <c r="O63" s="319"/>
      <c r="P63" s="319"/>
      <c r="Q63" s="320"/>
      <c r="R63" s="12"/>
      <c r="S63" s="12"/>
    </row>
    <row r="64" spans="1:49" ht="15.75" customHeight="1">
      <c r="G64" s="32"/>
      <c r="K64" s="12"/>
      <c r="L64" s="12"/>
      <c r="M64" s="12"/>
      <c r="N64" s="12"/>
      <c r="O64" s="12"/>
      <c r="P64" s="12"/>
      <c r="Q64" s="12"/>
      <c r="R64" s="12"/>
      <c r="S64" s="12"/>
    </row>
    <row r="65" spans="3:39" ht="15.75" customHeight="1" thickBot="1">
      <c r="G65" s="32"/>
      <c r="H65" s="145" t="s">
        <v>181</v>
      </c>
      <c r="I65" s="145"/>
      <c r="K65" s="12"/>
      <c r="L65" s="17"/>
      <c r="M65" s="17">
        <v>15</v>
      </c>
      <c r="N65" s="17" t="s">
        <v>58</v>
      </c>
      <c r="O65" s="17">
        <v>8</v>
      </c>
      <c r="P65" s="17"/>
      <c r="Q65" s="12"/>
      <c r="R65" s="125"/>
      <c r="S65" s="125"/>
      <c r="T65" s="123"/>
      <c r="X65" s="40" t="s">
        <v>206</v>
      </c>
      <c r="Y65" s="31"/>
      <c r="Z65" s="31"/>
      <c r="AA65" s="31"/>
      <c r="AB65" s="31"/>
      <c r="AC65" s="31"/>
      <c r="AD65" s="31"/>
      <c r="AE65" s="31"/>
      <c r="AF65" s="31"/>
      <c r="AG65" s="54"/>
    </row>
    <row r="66" spans="3:39" ht="15.75" customHeight="1" thickTop="1">
      <c r="D66" s="122"/>
      <c r="E66" s="120"/>
      <c r="F66" s="120"/>
      <c r="G66" s="121"/>
      <c r="H66" s="145"/>
      <c r="I66" s="145"/>
      <c r="K66" s="12"/>
      <c r="L66" s="17">
        <v>2</v>
      </c>
      <c r="M66" s="17">
        <v>11</v>
      </c>
      <c r="N66" s="17" t="s">
        <v>58</v>
      </c>
      <c r="O66" s="17">
        <v>15</v>
      </c>
      <c r="P66" s="17">
        <v>1</v>
      </c>
      <c r="Q66" s="12"/>
      <c r="R66" s="12"/>
      <c r="S66" s="12"/>
      <c r="T66" s="12"/>
      <c r="U66" s="126"/>
      <c r="X66" s="33"/>
      <c r="Y66" s="411" t="s">
        <v>202</v>
      </c>
      <c r="Z66" s="411"/>
      <c r="AA66" s="411"/>
      <c r="AB66" s="411" t="s">
        <v>113</v>
      </c>
      <c r="AC66" s="411"/>
      <c r="AD66" s="411"/>
      <c r="AE66" s="411"/>
      <c r="AF66" s="411"/>
      <c r="AG66" s="32"/>
    </row>
    <row r="67" spans="3:39" ht="15.75" customHeight="1">
      <c r="D67" s="122"/>
      <c r="G67" s="122"/>
      <c r="K67" s="12"/>
      <c r="L67" s="17"/>
      <c r="M67" s="17">
        <v>15</v>
      </c>
      <c r="N67" s="17" t="s">
        <v>58</v>
      </c>
      <c r="O67" s="17">
        <v>14</v>
      </c>
      <c r="P67" s="17"/>
      <c r="Q67" s="12"/>
      <c r="R67" s="12"/>
      <c r="S67" s="12"/>
      <c r="T67" s="12"/>
      <c r="U67" s="126"/>
      <c r="X67" s="33"/>
      <c r="Y67" s="411" t="s">
        <v>203</v>
      </c>
      <c r="Z67" s="411"/>
      <c r="AA67" s="411"/>
      <c r="AB67" s="411" t="s">
        <v>114</v>
      </c>
      <c r="AC67" s="411"/>
      <c r="AD67" s="411"/>
      <c r="AE67" s="411"/>
      <c r="AF67" s="411"/>
      <c r="AG67" s="32"/>
    </row>
    <row r="68" spans="3:39" ht="15.75" customHeight="1" thickBot="1">
      <c r="D68" s="122"/>
      <c r="G68" s="122"/>
      <c r="K68" s="145">
        <v>2</v>
      </c>
      <c r="L68" s="315" t="str">
        <f>M45</f>
        <v>中野組</v>
      </c>
      <c r="M68" s="316"/>
      <c r="N68" s="316"/>
      <c r="O68" s="316"/>
      <c r="P68" s="316"/>
      <c r="Q68" s="317"/>
      <c r="R68" s="12"/>
      <c r="S68" s="12"/>
      <c r="T68" s="12"/>
      <c r="U68" s="126"/>
      <c r="X68" s="33"/>
      <c r="Y68" s="411" t="s">
        <v>204</v>
      </c>
      <c r="Z68" s="411"/>
      <c r="AA68" s="411"/>
      <c r="AB68" s="411" t="s">
        <v>42</v>
      </c>
      <c r="AC68" s="411"/>
      <c r="AD68" s="411"/>
      <c r="AE68" s="411"/>
      <c r="AF68" s="411"/>
      <c r="AG68" s="32"/>
    </row>
    <row r="69" spans="3:39" ht="15.75" customHeight="1" thickTop="1">
      <c r="D69" s="122"/>
      <c r="H69" s="120"/>
      <c r="I69" s="120"/>
      <c r="J69" s="120"/>
      <c r="K69" s="145"/>
      <c r="L69" s="318"/>
      <c r="M69" s="319"/>
      <c r="N69" s="319"/>
      <c r="O69" s="319"/>
      <c r="P69" s="319"/>
      <c r="Q69" s="320"/>
      <c r="R69" s="12"/>
      <c r="S69" s="12"/>
      <c r="T69" s="12"/>
      <c r="U69" s="126"/>
      <c r="X69" s="34"/>
      <c r="Y69" s="35" t="s">
        <v>205</v>
      </c>
      <c r="Z69" s="35"/>
      <c r="AA69" s="35"/>
      <c r="AB69" s="35" t="s">
        <v>107</v>
      </c>
      <c r="AC69" s="35"/>
      <c r="AD69" s="35"/>
      <c r="AE69" s="35"/>
      <c r="AF69" s="35"/>
      <c r="AG69" s="55"/>
    </row>
    <row r="70" spans="3:39" ht="15.75" customHeight="1">
      <c r="D70" s="122"/>
      <c r="K70" s="12"/>
      <c r="L70" s="12"/>
      <c r="M70" s="12"/>
      <c r="N70" s="12"/>
      <c r="O70" s="12"/>
      <c r="P70" s="12"/>
      <c r="Q70" s="12"/>
      <c r="R70" s="12"/>
      <c r="S70" s="12"/>
      <c r="T70" s="12"/>
      <c r="U70" s="126"/>
    </row>
    <row r="71" spans="3:39" ht="15.75" customHeight="1" thickBot="1">
      <c r="C71" s="123"/>
      <c r="D71" s="124"/>
      <c r="E71" s="145" t="s">
        <v>184</v>
      </c>
      <c r="F71" s="145"/>
      <c r="G71" s="17"/>
      <c r="H71" s="17">
        <v>15</v>
      </c>
      <c r="I71" s="17" t="s">
        <v>58</v>
      </c>
      <c r="J71" s="17">
        <v>13</v>
      </c>
      <c r="K71" s="17"/>
      <c r="L71" s="12"/>
      <c r="M71" s="12"/>
      <c r="N71" s="17"/>
      <c r="O71" s="17">
        <v>15</v>
      </c>
      <c r="P71" s="17" t="s">
        <v>58</v>
      </c>
      <c r="Q71" s="17">
        <v>7</v>
      </c>
      <c r="R71" s="17"/>
      <c r="S71" s="145" t="s">
        <v>183</v>
      </c>
      <c r="T71" s="145"/>
      <c r="U71" s="127"/>
    </row>
    <row r="72" spans="3:39" ht="15.75" customHeight="1" thickTop="1">
      <c r="D72" s="32"/>
      <c r="E72" s="314"/>
      <c r="F72" s="145"/>
      <c r="G72" s="17">
        <v>2</v>
      </c>
      <c r="H72" s="17">
        <v>15</v>
      </c>
      <c r="I72" s="17" t="s">
        <v>58</v>
      </c>
      <c r="J72" s="17">
        <v>7</v>
      </c>
      <c r="K72" s="17">
        <v>0</v>
      </c>
      <c r="L72" s="12"/>
      <c r="M72" s="12"/>
      <c r="N72" s="17">
        <v>2</v>
      </c>
      <c r="O72" s="17">
        <v>15</v>
      </c>
      <c r="P72" s="17" t="s">
        <v>58</v>
      </c>
      <c r="Q72" s="17">
        <v>9</v>
      </c>
      <c r="R72" s="17">
        <v>0</v>
      </c>
      <c r="S72" s="145"/>
      <c r="T72" s="145"/>
      <c r="U72" s="100"/>
    </row>
    <row r="73" spans="3:39" ht="15.75" customHeight="1">
      <c r="E73" s="33"/>
      <c r="G73" s="17"/>
      <c r="H73" s="17"/>
      <c r="I73" s="17"/>
      <c r="J73" s="17"/>
      <c r="K73" s="17"/>
      <c r="L73" s="12"/>
      <c r="M73" s="12"/>
      <c r="N73" s="17"/>
      <c r="O73" s="17"/>
      <c r="P73" s="17"/>
      <c r="Q73" s="17"/>
      <c r="R73" s="17"/>
      <c r="S73" s="12"/>
      <c r="T73" s="12"/>
      <c r="U73" s="100"/>
    </row>
    <row r="74" spans="3:39" ht="15.75" customHeight="1">
      <c r="E74" s="33"/>
      <c r="K74" s="145">
        <v>3</v>
      </c>
      <c r="L74" s="315" t="str">
        <f>M22</f>
        <v>すいようび</v>
      </c>
      <c r="M74" s="316"/>
      <c r="N74" s="316"/>
      <c r="O74" s="316"/>
      <c r="P74" s="316"/>
      <c r="Q74" s="317"/>
      <c r="R74" s="12"/>
      <c r="S74" s="12"/>
      <c r="T74" s="12"/>
      <c r="U74" s="100"/>
    </row>
    <row r="75" spans="3:39" ht="15.75" customHeight="1">
      <c r="E75" s="33"/>
      <c r="H75" s="40"/>
      <c r="I75" s="31"/>
      <c r="J75" s="31"/>
      <c r="K75" s="145"/>
      <c r="L75" s="318"/>
      <c r="M75" s="319"/>
      <c r="N75" s="319"/>
      <c r="O75" s="319"/>
      <c r="P75" s="319"/>
      <c r="Q75" s="320"/>
      <c r="R75" s="12"/>
      <c r="S75" s="12"/>
      <c r="T75" s="12"/>
      <c r="U75" s="100"/>
    </row>
    <row r="76" spans="3:39" ht="15.75" customHeight="1">
      <c r="E76" s="33"/>
      <c r="H76" s="33"/>
      <c r="K76" s="12"/>
      <c r="L76" s="12"/>
      <c r="M76" s="12"/>
      <c r="N76" s="12"/>
      <c r="O76" s="12"/>
      <c r="P76" s="12"/>
      <c r="Q76" s="12"/>
      <c r="R76" s="12"/>
      <c r="S76" s="12"/>
      <c r="T76" s="12"/>
      <c r="U76" s="100"/>
    </row>
    <row r="77" spans="3:39" ht="15.75" customHeight="1" thickBot="1">
      <c r="E77" s="33"/>
      <c r="H77" s="314" t="s">
        <v>182</v>
      </c>
      <c r="I77" s="145"/>
      <c r="K77" s="12"/>
      <c r="L77" s="17"/>
      <c r="M77" s="17">
        <v>13</v>
      </c>
      <c r="N77" s="17" t="s">
        <v>58</v>
      </c>
      <c r="O77" s="17">
        <v>15</v>
      </c>
      <c r="P77" s="17"/>
      <c r="Q77" s="12"/>
      <c r="R77" s="12"/>
      <c r="S77" s="12"/>
      <c r="T77" s="12"/>
      <c r="U77" s="100"/>
    </row>
    <row r="78" spans="3:39" ht="15.75" customHeight="1" thickTop="1">
      <c r="E78" s="120"/>
      <c r="F78" s="120"/>
      <c r="G78" s="121"/>
      <c r="H78" s="145"/>
      <c r="I78" s="145"/>
      <c r="K78" s="12"/>
      <c r="L78" s="17">
        <v>2</v>
      </c>
      <c r="M78" s="17">
        <v>15</v>
      </c>
      <c r="N78" s="17" t="s">
        <v>58</v>
      </c>
      <c r="O78" s="17">
        <v>14</v>
      </c>
      <c r="P78" s="17">
        <v>1</v>
      </c>
      <c r="Q78" s="12"/>
      <c r="R78" s="56"/>
      <c r="S78" s="31"/>
      <c r="T78" s="31"/>
    </row>
    <row r="79" spans="3:39" ht="15.75" customHeight="1">
      <c r="G79" s="122"/>
      <c r="K79" s="12"/>
      <c r="L79" s="17"/>
      <c r="M79" s="17">
        <v>15</v>
      </c>
      <c r="N79" s="17" t="s">
        <v>58</v>
      </c>
      <c r="O79" s="17">
        <v>12</v>
      </c>
      <c r="P79" s="17"/>
      <c r="Q79" s="12"/>
      <c r="R79" s="12"/>
      <c r="T79" s="396" t="s">
        <v>178</v>
      </c>
      <c r="U79" s="395"/>
      <c r="V79" s="395"/>
      <c r="W79" s="395"/>
      <c r="X79" s="395"/>
      <c r="Y79" s="395"/>
      <c r="Z79" s="395"/>
      <c r="AA79" s="395"/>
      <c r="AB79" s="395"/>
      <c r="AC79" s="395"/>
      <c r="AD79" s="395"/>
      <c r="AE79" s="395"/>
      <c r="AF79" s="395"/>
      <c r="AG79" s="395"/>
      <c r="AH79" s="395"/>
      <c r="AI79" s="395" t="s">
        <v>10</v>
      </c>
      <c r="AJ79" s="395"/>
      <c r="AK79" s="395"/>
      <c r="AL79" s="395"/>
      <c r="AM79" s="395"/>
    </row>
    <row r="80" spans="3:39" ht="15.75" customHeight="1" thickBot="1">
      <c r="G80" s="122"/>
      <c r="K80" s="145">
        <v>4</v>
      </c>
      <c r="L80" s="315" t="str">
        <f>E45</f>
        <v>ＳＮＡＰ～ず　Ａ</v>
      </c>
      <c r="M80" s="316"/>
      <c r="N80" s="316"/>
      <c r="O80" s="316"/>
      <c r="P80" s="316"/>
      <c r="Q80" s="317"/>
      <c r="R80" s="12"/>
      <c r="T80" t="s">
        <v>186</v>
      </c>
      <c r="X80" s="145" t="str">
        <f>L62</f>
        <v>チーム牟礼</v>
      </c>
      <c r="Y80" s="145"/>
      <c r="Z80" s="145"/>
      <c r="AA80" s="145"/>
      <c r="AB80" s="145"/>
      <c r="AC80" t="s">
        <v>11</v>
      </c>
      <c r="AD80" s="145" t="str">
        <f>L68</f>
        <v>中野組</v>
      </c>
      <c r="AE80" s="145"/>
      <c r="AF80" s="145"/>
      <c r="AG80" s="145"/>
      <c r="AH80" s="145"/>
      <c r="AI80" s="323" t="s">
        <v>188</v>
      </c>
      <c r="AJ80" s="323"/>
      <c r="AK80" s="323"/>
      <c r="AL80" s="323"/>
      <c r="AM80" s="323"/>
    </row>
    <row r="81" spans="1:39" ht="15.75" customHeight="1" thickTop="1">
      <c r="H81" s="120"/>
      <c r="I81" s="120"/>
      <c r="J81" s="120"/>
      <c r="K81" s="145"/>
      <c r="L81" s="318"/>
      <c r="M81" s="319"/>
      <c r="N81" s="319"/>
      <c r="O81" s="319"/>
      <c r="P81" s="319"/>
      <c r="Q81" s="320"/>
      <c r="R81" s="12"/>
      <c r="T81" t="s">
        <v>16</v>
      </c>
      <c r="X81" s="145" t="str">
        <f>L74</f>
        <v>すいようび</v>
      </c>
      <c r="Y81" s="145"/>
      <c r="Z81" s="145"/>
      <c r="AA81" s="145"/>
      <c r="AB81" s="145"/>
      <c r="AC81" t="s">
        <v>11</v>
      </c>
      <c r="AD81" s="145" t="str">
        <f>L80</f>
        <v>ＳＮＡＰ～ず　Ａ</v>
      </c>
      <c r="AE81" s="145"/>
      <c r="AF81" s="145"/>
      <c r="AG81" s="145"/>
      <c r="AH81" s="145"/>
      <c r="AI81" s="323" t="s">
        <v>189</v>
      </c>
      <c r="AJ81" s="323"/>
      <c r="AK81" s="323"/>
      <c r="AL81" s="323"/>
      <c r="AM81" s="323"/>
    </row>
    <row r="82" spans="1:39" ht="15.75" customHeight="1">
      <c r="T82" t="s">
        <v>187</v>
      </c>
      <c r="X82" s="145" t="s">
        <v>190</v>
      </c>
      <c r="Y82" s="145"/>
      <c r="Z82" s="145"/>
      <c r="AA82" s="145"/>
      <c r="AB82" s="145"/>
      <c r="AC82" t="s">
        <v>11</v>
      </c>
      <c r="AD82" s="145" t="s">
        <v>192</v>
      </c>
      <c r="AE82" s="145"/>
      <c r="AF82" s="145"/>
      <c r="AG82" s="145"/>
      <c r="AH82" s="145"/>
      <c r="AI82" s="323" t="s">
        <v>61</v>
      </c>
      <c r="AJ82" s="323"/>
      <c r="AK82" s="323"/>
      <c r="AL82" s="323"/>
      <c r="AM82" s="323"/>
    </row>
    <row r="83" spans="1:39" ht="15.75" customHeight="1">
      <c r="T83" t="s">
        <v>62</v>
      </c>
      <c r="X83" s="145" t="s">
        <v>191</v>
      </c>
      <c r="Y83" s="145"/>
      <c r="Z83" s="145"/>
      <c r="AA83" s="145"/>
      <c r="AB83" s="145"/>
      <c r="AC83" t="s">
        <v>11</v>
      </c>
      <c r="AD83" s="145" t="s">
        <v>193</v>
      </c>
      <c r="AE83" s="145"/>
      <c r="AF83" s="145"/>
      <c r="AG83" s="145"/>
      <c r="AH83" s="145"/>
      <c r="AI83" s="323" t="s">
        <v>65</v>
      </c>
      <c r="AJ83" s="323"/>
      <c r="AK83" s="323"/>
      <c r="AL83" s="323"/>
      <c r="AM83" s="323"/>
    </row>
    <row r="84" spans="1:39" ht="15.75" customHeight="1"/>
    <row r="85" spans="1:39" s="59" customFormat="1" ht="15.75" customHeight="1" thickBot="1">
      <c r="A85" s="62" t="s">
        <v>179</v>
      </c>
      <c r="B85" s="63"/>
      <c r="C85" s="63"/>
      <c r="D85" s="97"/>
      <c r="E85" s="97"/>
      <c r="F85" s="97"/>
      <c r="G85" s="97"/>
      <c r="H85" s="97"/>
      <c r="I85" s="95"/>
      <c r="J85" s="63"/>
      <c r="K85" s="63"/>
      <c r="L85" s="63"/>
      <c r="M85" s="63"/>
      <c r="N85" s="95"/>
      <c r="O85" s="96"/>
      <c r="P85" s="96"/>
      <c r="Q85" s="96"/>
      <c r="R85" s="96"/>
      <c r="S85" s="96"/>
      <c r="T85" s="63"/>
      <c r="U85" s="63"/>
      <c r="V85" s="63"/>
      <c r="W85" s="63"/>
      <c r="X85" s="63"/>
      <c r="Y85" s="63"/>
      <c r="Z85" s="63"/>
      <c r="AA85" s="63"/>
      <c r="AB85" s="63"/>
      <c r="AC85" s="63"/>
      <c r="AD85" s="63"/>
      <c r="AE85" s="63"/>
      <c r="AF85" s="63"/>
      <c r="AG85" s="63"/>
      <c r="AH85" s="63"/>
      <c r="AI85" s="63"/>
    </row>
    <row r="86" spans="1:39" s="59" customFormat="1" ht="15.75" customHeight="1">
      <c r="A86" s="242"/>
      <c r="B86" s="243"/>
      <c r="C86" s="243"/>
      <c r="D86" s="243"/>
      <c r="E86" s="243"/>
      <c r="F86" s="244"/>
      <c r="G86" s="175">
        <f>A89</f>
        <v>5</v>
      </c>
      <c r="H86" s="176"/>
      <c r="I86" s="176"/>
      <c r="J86" s="176"/>
      <c r="K86" s="176"/>
      <c r="L86" s="177"/>
      <c r="M86" s="175">
        <f>A92</f>
        <v>6</v>
      </c>
      <c r="N86" s="176"/>
      <c r="O86" s="176"/>
      <c r="P86" s="176"/>
      <c r="Q86" s="176"/>
      <c r="R86" s="177"/>
      <c r="S86" s="175">
        <f>A95</f>
        <v>7</v>
      </c>
      <c r="T86" s="176"/>
      <c r="U86" s="176"/>
      <c r="V86" s="176"/>
      <c r="W86" s="176"/>
      <c r="X86" s="177"/>
      <c r="Y86" s="249" t="s">
        <v>0</v>
      </c>
      <c r="Z86" s="252" t="s">
        <v>1</v>
      </c>
      <c r="AA86" s="65" t="s">
        <v>2</v>
      </c>
      <c r="AB86" s="65" t="s">
        <v>3</v>
      </c>
      <c r="AC86" s="255" t="s">
        <v>2</v>
      </c>
      <c r="AD86" s="256"/>
      <c r="AE86" s="207" t="s">
        <v>4</v>
      </c>
      <c r="AF86" s="207" t="s">
        <v>5</v>
      </c>
      <c r="AG86" s="210" t="s">
        <v>6</v>
      </c>
      <c r="AH86" s="298"/>
      <c r="AI86" s="216" t="s">
        <v>7</v>
      </c>
    </row>
    <row r="87" spans="1:39" s="59" customFormat="1" ht="15.75" customHeight="1">
      <c r="A87" s="218" t="s">
        <v>180</v>
      </c>
      <c r="B87" s="219"/>
      <c r="C87" s="219"/>
      <c r="D87" s="219"/>
      <c r="E87" s="219"/>
      <c r="F87" s="220"/>
      <c r="G87" s="304" t="str">
        <f>IF(A90=""," ",A90)</f>
        <v>ＳＮＡＰ～ず　Ｂ</v>
      </c>
      <c r="H87" s="305"/>
      <c r="I87" s="305"/>
      <c r="J87" s="305"/>
      <c r="K87" s="305"/>
      <c r="L87" s="306"/>
      <c r="M87" s="304" t="str">
        <f>IF(A93=""," ",A93)</f>
        <v>ひよどり山中学校</v>
      </c>
      <c r="N87" s="305"/>
      <c r="O87" s="305"/>
      <c r="P87" s="305"/>
      <c r="Q87" s="305"/>
      <c r="R87" s="306"/>
      <c r="S87" s="304" t="str">
        <f>IF(A96=""," ",A96)</f>
        <v>Ｔｅａｍかつ亭</v>
      </c>
      <c r="T87" s="305"/>
      <c r="U87" s="305"/>
      <c r="V87" s="305"/>
      <c r="W87" s="305"/>
      <c r="X87" s="306"/>
      <c r="Y87" s="250"/>
      <c r="Z87" s="295"/>
      <c r="AA87" s="66"/>
      <c r="AB87" s="66"/>
      <c r="AC87" s="235" t="s">
        <v>3</v>
      </c>
      <c r="AD87" s="236"/>
      <c r="AE87" s="208"/>
      <c r="AF87" s="208"/>
      <c r="AG87" s="299"/>
      <c r="AH87" s="300"/>
      <c r="AI87" s="217"/>
    </row>
    <row r="88" spans="1:39" s="59" customFormat="1" ht="15.75" customHeight="1" thickBot="1">
      <c r="A88" s="287"/>
      <c r="B88" s="288"/>
      <c r="C88" s="288"/>
      <c r="D88" s="288"/>
      <c r="E88" s="288"/>
      <c r="F88" s="289"/>
      <c r="G88" s="307"/>
      <c r="H88" s="308"/>
      <c r="I88" s="308"/>
      <c r="J88" s="308"/>
      <c r="K88" s="308"/>
      <c r="L88" s="309"/>
      <c r="M88" s="307"/>
      <c r="N88" s="308"/>
      <c r="O88" s="308"/>
      <c r="P88" s="308"/>
      <c r="Q88" s="308"/>
      <c r="R88" s="309"/>
      <c r="S88" s="307"/>
      <c r="T88" s="308"/>
      <c r="U88" s="308"/>
      <c r="V88" s="308"/>
      <c r="W88" s="308"/>
      <c r="X88" s="309"/>
      <c r="Y88" s="251"/>
      <c r="Z88" s="296"/>
      <c r="AA88" s="90" t="s">
        <v>8</v>
      </c>
      <c r="AB88" s="90" t="s">
        <v>8</v>
      </c>
      <c r="AC88" s="240" t="s">
        <v>9</v>
      </c>
      <c r="AD88" s="241"/>
      <c r="AE88" s="297"/>
      <c r="AF88" s="297"/>
      <c r="AG88" s="301"/>
      <c r="AH88" s="302"/>
      <c r="AI88" s="303"/>
    </row>
    <row r="89" spans="1:39" s="59" customFormat="1" ht="15.75" customHeight="1" thickBot="1">
      <c r="A89" s="175">
        <v>5</v>
      </c>
      <c r="B89" s="176"/>
      <c r="C89" s="176"/>
      <c r="D89" s="176"/>
      <c r="E89" s="176"/>
      <c r="F89" s="177"/>
      <c r="G89" s="290"/>
      <c r="H89" s="274"/>
      <c r="I89" s="274"/>
      <c r="J89" s="274"/>
      <c r="K89" s="274"/>
      <c r="L89" s="291"/>
      <c r="M89" s="70"/>
      <c r="N89" s="110"/>
      <c r="O89" s="70">
        <v>15</v>
      </c>
      <c r="P89" s="110" t="s">
        <v>196</v>
      </c>
      <c r="Q89" s="71">
        <v>4</v>
      </c>
      <c r="R89" s="71"/>
      <c r="S89" s="70"/>
      <c r="T89" s="110"/>
      <c r="U89" s="70">
        <v>15</v>
      </c>
      <c r="V89" s="110" t="s">
        <v>196</v>
      </c>
      <c r="W89" s="71">
        <v>14</v>
      </c>
      <c r="X89" s="110"/>
      <c r="Y89" s="184">
        <f>COUNTIF(G89:X91,"○")</f>
        <v>2</v>
      </c>
      <c r="Z89" s="187">
        <f>COUNTIF(G89:X91,"●")</f>
        <v>0</v>
      </c>
      <c r="AA89" s="187">
        <f>N90+T90</f>
        <v>4</v>
      </c>
      <c r="AB89" s="187">
        <f>R90+X90</f>
        <v>1</v>
      </c>
      <c r="AC89" s="159">
        <f>IF(AB89=0,"----",AA89/AB89)</f>
        <v>4</v>
      </c>
      <c r="AD89" s="160"/>
      <c r="AE89" s="190">
        <f>SUM(O89:O91,U89:U91)</f>
        <v>74</v>
      </c>
      <c r="AF89" s="190">
        <f>SUM(Q89:Q91,W89:W91)</f>
        <v>44</v>
      </c>
      <c r="AG89" s="159">
        <f>AE89/AF89</f>
        <v>1.6818181818181819</v>
      </c>
      <c r="AH89" s="160"/>
      <c r="AI89" s="282">
        <v>1</v>
      </c>
    </row>
    <row r="90" spans="1:39" s="59" customFormat="1" ht="15.75" customHeight="1" thickBot="1">
      <c r="A90" s="193" t="str">
        <f>U22</f>
        <v>ＳＮＡＰ～ず　Ｂ</v>
      </c>
      <c r="B90" s="194"/>
      <c r="C90" s="194"/>
      <c r="D90" s="194"/>
      <c r="E90" s="194"/>
      <c r="F90" s="195"/>
      <c r="G90" s="292"/>
      <c r="H90" s="276"/>
      <c r="I90" s="276"/>
      <c r="J90" s="276"/>
      <c r="K90" s="276"/>
      <c r="L90" s="286"/>
      <c r="M90" s="73" t="str">
        <f>IF(N90&gt;R90,"○",IF(N90=R90,"△",IF(N90&lt;R90,"●")))</f>
        <v>○</v>
      </c>
      <c r="N90" s="74">
        <v>2</v>
      </c>
      <c r="O90" s="75">
        <v>15</v>
      </c>
      <c r="P90" s="76" t="str">
        <f>IF(O90="","","-")</f>
        <v>-</v>
      </c>
      <c r="Q90" s="77">
        <v>0</v>
      </c>
      <c r="R90" s="77">
        <v>0</v>
      </c>
      <c r="S90" s="73" t="str">
        <f>IF(T90&gt;X90,"○",IF(T90=X90,"△",IF(T90&lt;X90,"●")))</f>
        <v>○</v>
      </c>
      <c r="T90" s="74">
        <v>2</v>
      </c>
      <c r="U90" s="75">
        <v>14</v>
      </c>
      <c r="V90" s="76" t="str">
        <f>IF(U90="","","-")</f>
        <v>-</v>
      </c>
      <c r="W90" s="77">
        <v>15</v>
      </c>
      <c r="X90" s="74">
        <v>1</v>
      </c>
      <c r="Y90" s="185"/>
      <c r="Z90" s="188"/>
      <c r="AA90" s="188"/>
      <c r="AB90" s="188"/>
      <c r="AC90" s="161"/>
      <c r="AD90" s="162"/>
      <c r="AE90" s="191"/>
      <c r="AF90" s="191"/>
      <c r="AG90" s="161"/>
      <c r="AH90" s="162"/>
      <c r="AI90" s="282"/>
    </row>
    <row r="91" spans="1:39" s="59" customFormat="1" ht="15.75" customHeight="1" thickBot="1">
      <c r="A91" s="283"/>
      <c r="B91" s="284"/>
      <c r="C91" s="284"/>
      <c r="D91" s="284"/>
      <c r="E91" s="284"/>
      <c r="F91" s="285"/>
      <c r="G91" s="293"/>
      <c r="H91" s="278"/>
      <c r="I91" s="278"/>
      <c r="J91" s="278"/>
      <c r="K91" s="278"/>
      <c r="L91" s="294"/>
      <c r="M91" s="80"/>
      <c r="N91" s="111"/>
      <c r="O91" s="80"/>
      <c r="P91" s="79" t="str">
        <f>IF(O91="","","-")</f>
        <v/>
      </c>
      <c r="Q91" s="81"/>
      <c r="R91" s="81"/>
      <c r="S91" s="80"/>
      <c r="T91" s="111"/>
      <c r="U91" s="80">
        <v>15</v>
      </c>
      <c r="V91" s="79" t="str">
        <f>IF(U91="","","-")</f>
        <v>-</v>
      </c>
      <c r="W91" s="81">
        <v>11</v>
      </c>
      <c r="X91" s="111"/>
      <c r="Y91" s="186"/>
      <c r="Z91" s="189"/>
      <c r="AA91" s="189"/>
      <c r="AB91" s="189"/>
      <c r="AC91" s="163"/>
      <c r="AD91" s="164"/>
      <c r="AE91" s="192"/>
      <c r="AF91" s="192"/>
      <c r="AG91" s="163"/>
      <c r="AH91" s="164"/>
      <c r="AI91" s="282"/>
    </row>
    <row r="92" spans="1:39" s="59" customFormat="1" ht="15.75" customHeight="1" thickBot="1">
      <c r="A92" s="175">
        <v>6</v>
      </c>
      <c r="B92" s="176"/>
      <c r="C92" s="176"/>
      <c r="D92" s="176"/>
      <c r="E92" s="176"/>
      <c r="F92" s="177"/>
      <c r="G92" s="70"/>
      <c r="H92" s="110"/>
      <c r="I92" s="68">
        <f>Q89</f>
        <v>4</v>
      </c>
      <c r="J92" s="69" t="s">
        <v>196</v>
      </c>
      <c r="K92" s="72">
        <f>O89</f>
        <v>15</v>
      </c>
      <c r="L92" s="71"/>
      <c r="M92" s="275"/>
      <c r="N92" s="276"/>
      <c r="O92" s="276"/>
      <c r="P92" s="276"/>
      <c r="Q92" s="276"/>
      <c r="R92" s="286"/>
      <c r="S92" s="70"/>
      <c r="T92" s="110"/>
      <c r="U92" s="70">
        <v>1</v>
      </c>
      <c r="V92" s="110" t="s">
        <v>196</v>
      </c>
      <c r="W92" s="71">
        <v>15</v>
      </c>
      <c r="X92" s="110"/>
      <c r="Y92" s="184">
        <f>COUNTIF(G92:X94,"○")</f>
        <v>0</v>
      </c>
      <c r="Z92" s="187">
        <f>COUNTIF(G92:X94,"●")</f>
        <v>2</v>
      </c>
      <c r="AA92" s="279">
        <f>H93+T93</f>
        <v>0</v>
      </c>
      <c r="AB92" s="279">
        <f>L93+X93</f>
        <v>4</v>
      </c>
      <c r="AC92" s="159">
        <f>IF(AB92=0,"----",AA92/AB92)</f>
        <v>0</v>
      </c>
      <c r="AD92" s="160"/>
      <c r="AE92" s="190">
        <f>SUM(I92:I94,U92:U94)</f>
        <v>9</v>
      </c>
      <c r="AF92" s="190">
        <f>SUM(K92:K94,W92:W94)</f>
        <v>60</v>
      </c>
      <c r="AG92" s="159">
        <f>AE92/AF92</f>
        <v>0.15</v>
      </c>
      <c r="AH92" s="160"/>
      <c r="AI92" s="282">
        <v>3</v>
      </c>
    </row>
    <row r="93" spans="1:39" s="59" customFormat="1" ht="15.75" customHeight="1" thickBot="1">
      <c r="A93" s="266" t="str">
        <f>U45</f>
        <v>ひよどり山中学校</v>
      </c>
      <c r="B93" s="267"/>
      <c r="C93" s="267"/>
      <c r="D93" s="267"/>
      <c r="E93" s="267"/>
      <c r="F93" s="268"/>
      <c r="G93" s="73" t="str">
        <f>IF(M90="○","●",IF(M90="△","△",IF(M90="●","○",IF(M90="",""))))</f>
        <v>●</v>
      </c>
      <c r="H93" s="76">
        <f>IF(R90="","",R90)</f>
        <v>0</v>
      </c>
      <c r="I93" s="73">
        <f>IF(Q90="","",Q90)</f>
        <v>0</v>
      </c>
      <c r="J93" s="76" t="str">
        <f>IF(I93="","","-")</f>
        <v>-</v>
      </c>
      <c r="K93" s="112">
        <f>IF(O90="","",O90)</f>
        <v>15</v>
      </c>
      <c r="L93" s="112">
        <f>IF(N90="","",N90)</f>
        <v>2</v>
      </c>
      <c r="M93" s="275"/>
      <c r="N93" s="276"/>
      <c r="O93" s="276"/>
      <c r="P93" s="276"/>
      <c r="Q93" s="276"/>
      <c r="R93" s="286"/>
      <c r="S93" s="73" t="str">
        <f>IF(T93&gt;X93,"○",IF(T93=X93,"△",IF(T93&lt;X93,"●")))</f>
        <v>●</v>
      </c>
      <c r="T93" s="74">
        <v>0</v>
      </c>
      <c r="U93" s="75">
        <v>4</v>
      </c>
      <c r="V93" s="76" t="str">
        <f>IF(U93="","","-")</f>
        <v>-</v>
      </c>
      <c r="W93" s="77">
        <v>15</v>
      </c>
      <c r="X93" s="74">
        <v>2</v>
      </c>
      <c r="Y93" s="185"/>
      <c r="Z93" s="188"/>
      <c r="AA93" s="280"/>
      <c r="AB93" s="280"/>
      <c r="AC93" s="161"/>
      <c r="AD93" s="162"/>
      <c r="AE93" s="191"/>
      <c r="AF93" s="191"/>
      <c r="AG93" s="161"/>
      <c r="AH93" s="162"/>
      <c r="AI93" s="282"/>
    </row>
    <row r="94" spans="1:39" s="59" customFormat="1" ht="15.75" customHeight="1" thickBot="1">
      <c r="A94" s="269"/>
      <c r="B94" s="270"/>
      <c r="C94" s="270"/>
      <c r="D94" s="270"/>
      <c r="E94" s="270"/>
      <c r="F94" s="271"/>
      <c r="G94" s="80"/>
      <c r="H94" s="111"/>
      <c r="I94" s="78" t="str">
        <f>IF(Q91="","",Q91)</f>
        <v/>
      </c>
      <c r="J94" s="79" t="str">
        <f>IF(I94="","","-")</f>
        <v/>
      </c>
      <c r="K94" s="82" t="str">
        <f>IF(O91="","",O91)</f>
        <v/>
      </c>
      <c r="L94" s="81"/>
      <c r="M94" s="275"/>
      <c r="N94" s="276"/>
      <c r="O94" s="276"/>
      <c r="P94" s="276"/>
      <c r="Q94" s="276"/>
      <c r="R94" s="286"/>
      <c r="S94" s="80"/>
      <c r="T94" s="111"/>
      <c r="U94" s="80"/>
      <c r="V94" s="79" t="str">
        <f>IF(U94="","","-")</f>
        <v/>
      </c>
      <c r="W94" s="81"/>
      <c r="X94" s="111"/>
      <c r="Y94" s="186"/>
      <c r="Z94" s="189"/>
      <c r="AA94" s="281"/>
      <c r="AB94" s="281"/>
      <c r="AC94" s="163"/>
      <c r="AD94" s="164"/>
      <c r="AE94" s="192"/>
      <c r="AF94" s="192"/>
      <c r="AG94" s="163"/>
      <c r="AH94" s="164"/>
      <c r="AI94" s="282"/>
    </row>
    <row r="95" spans="1:39" s="59" customFormat="1" ht="15.75" customHeight="1" thickBot="1">
      <c r="A95" s="175">
        <v>7</v>
      </c>
      <c r="B95" s="176"/>
      <c r="C95" s="176"/>
      <c r="D95" s="176"/>
      <c r="E95" s="176"/>
      <c r="F95" s="177"/>
      <c r="G95" s="70"/>
      <c r="H95" s="110"/>
      <c r="I95" s="68">
        <f>W89</f>
        <v>14</v>
      </c>
      <c r="J95" s="69" t="s">
        <v>196</v>
      </c>
      <c r="K95" s="72">
        <f>U89</f>
        <v>15</v>
      </c>
      <c r="L95" s="71"/>
      <c r="M95" s="70"/>
      <c r="N95" s="110"/>
      <c r="O95" s="68">
        <f>W92</f>
        <v>15</v>
      </c>
      <c r="P95" s="110" t="s">
        <v>196</v>
      </c>
      <c r="Q95" s="72">
        <f>U92</f>
        <v>1</v>
      </c>
      <c r="R95" s="71"/>
      <c r="S95" s="273"/>
      <c r="T95" s="274"/>
      <c r="U95" s="274"/>
      <c r="V95" s="274"/>
      <c r="W95" s="274"/>
      <c r="X95" s="274"/>
      <c r="Y95" s="184">
        <f>COUNTIF(G95:X97,"○")</f>
        <v>1</v>
      </c>
      <c r="Z95" s="187">
        <f>COUNTIF(G95:X97,"●")</f>
        <v>1</v>
      </c>
      <c r="AA95" s="279">
        <f>H96+N96</f>
        <v>3</v>
      </c>
      <c r="AB95" s="279">
        <f>L96+R96</f>
        <v>2</v>
      </c>
      <c r="AC95" s="159">
        <f>IF(AB95=0,"----",AA95/AB95)</f>
        <v>1.5</v>
      </c>
      <c r="AD95" s="160"/>
      <c r="AE95" s="190">
        <f>SUM(I95:I97,O95:O97)</f>
        <v>70</v>
      </c>
      <c r="AF95" s="190">
        <f>SUM(K95:K97,Q95:Q97)</f>
        <v>49</v>
      </c>
      <c r="AG95" s="159">
        <f>AE95/AF95</f>
        <v>1.4285714285714286</v>
      </c>
      <c r="AH95" s="160"/>
      <c r="AI95" s="264">
        <v>2</v>
      </c>
    </row>
    <row r="96" spans="1:39" s="59" customFormat="1" ht="15.75" customHeight="1" thickBot="1">
      <c r="A96" s="266" t="str">
        <f>AC22</f>
        <v>Ｔｅａｍかつ亭</v>
      </c>
      <c r="B96" s="267"/>
      <c r="C96" s="267"/>
      <c r="D96" s="267"/>
      <c r="E96" s="267"/>
      <c r="F96" s="268"/>
      <c r="G96" s="73" t="str">
        <f>IF(S90="○","●",IF(S90="△","△",IF(S90="●","○",IF(S90="",""))))</f>
        <v>●</v>
      </c>
      <c r="H96" s="76">
        <f>IF(X90="","",X90)</f>
        <v>1</v>
      </c>
      <c r="I96" s="73">
        <f>IF(W90="","",W90)</f>
        <v>15</v>
      </c>
      <c r="J96" s="76" t="str">
        <f>IF(I96="","","-")</f>
        <v>-</v>
      </c>
      <c r="K96" s="112">
        <f>IF(U90="","",U90)</f>
        <v>14</v>
      </c>
      <c r="L96" s="112">
        <f>IF(T90="","",T90)</f>
        <v>2</v>
      </c>
      <c r="M96" s="73" t="str">
        <f>IF(S93="○","●",IF(S93="△","△",IF(S93="●","○",IF(S93="",""))))</f>
        <v>○</v>
      </c>
      <c r="N96" s="76">
        <f>IF(X93="","",X93)</f>
        <v>2</v>
      </c>
      <c r="O96" s="73">
        <f>IF(W93="","",W93)</f>
        <v>15</v>
      </c>
      <c r="P96" s="76" t="str">
        <f>IF(O96="","","-")</f>
        <v>-</v>
      </c>
      <c r="Q96" s="112">
        <f>IF(U93="","",U93)</f>
        <v>4</v>
      </c>
      <c r="R96" s="112">
        <f>IF(T93="","",T93)</f>
        <v>0</v>
      </c>
      <c r="S96" s="275"/>
      <c r="T96" s="276"/>
      <c r="U96" s="276"/>
      <c r="V96" s="276"/>
      <c r="W96" s="276"/>
      <c r="X96" s="276"/>
      <c r="Y96" s="185"/>
      <c r="Z96" s="188"/>
      <c r="AA96" s="280"/>
      <c r="AB96" s="280"/>
      <c r="AC96" s="161"/>
      <c r="AD96" s="162"/>
      <c r="AE96" s="191"/>
      <c r="AF96" s="191"/>
      <c r="AG96" s="161"/>
      <c r="AH96" s="162"/>
      <c r="AI96" s="264"/>
    </row>
    <row r="97" spans="1:42" s="59" customFormat="1" ht="15.75" customHeight="1" thickBot="1">
      <c r="A97" s="269"/>
      <c r="B97" s="270"/>
      <c r="C97" s="270"/>
      <c r="D97" s="270"/>
      <c r="E97" s="270"/>
      <c r="F97" s="271"/>
      <c r="G97" s="80"/>
      <c r="H97" s="111"/>
      <c r="I97" s="78">
        <f>IF(W91="","",W91)</f>
        <v>11</v>
      </c>
      <c r="J97" s="79" t="str">
        <f>IF(I97="","","-")</f>
        <v>-</v>
      </c>
      <c r="K97" s="82">
        <f>IF(U91="","",U91)</f>
        <v>15</v>
      </c>
      <c r="L97" s="81"/>
      <c r="M97" s="80"/>
      <c r="N97" s="111"/>
      <c r="O97" s="78" t="str">
        <f>IF(W94="","",W94)</f>
        <v/>
      </c>
      <c r="P97" s="79" t="str">
        <f>IF(O97="","","-")</f>
        <v/>
      </c>
      <c r="Q97" s="82" t="str">
        <f>IF(U94="","",U94)</f>
        <v/>
      </c>
      <c r="R97" s="81"/>
      <c r="S97" s="277"/>
      <c r="T97" s="278"/>
      <c r="U97" s="278"/>
      <c r="V97" s="278"/>
      <c r="W97" s="278"/>
      <c r="X97" s="278"/>
      <c r="Y97" s="186"/>
      <c r="Z97" s="189"/>
      <c r="AA97" s="281"/>
      <c r="AB97" s="281"/>
      <c r="AC97" s="163"/>
      <c r="AD97" s="164"/>
      <c r="AE97" s="192"/>
      <c r="AF97" s="192"/>
      <c r="AG97" s="163"/>
      <c r="AH97" s="164"/>
      <c r="AI97" s="265"/>
    </row>
    <row r="98" spans="1:42" s="63" customFormat="1" ht="15" customHeight="1">
      <c r="A98" s="113"/>
      <c r="B98" s="113"/>
      <c r="C98" s="258" t="s">
        <v>197</v>
      </c>
      <c r="D98" s="258"/>
      <c r="E98" s="259" t="str">
        <f>IF(AI89=1,A90,IF(AI92=1,A93,IF(AI95=1,A96)))</f>
        <v>ＳＮＡＰ～ず　Ｂ</v>
      </c>
      <c r="F98" s="259"/>
      <c r="G98" s="260"/>
      <c r="H98" s="260"/>
      <c r="I98" s="260"/>
      <c r="J98" s="260"/>
      <c r="K98" s="261" t="s">
        <v>198</v>
      </c>
      <c r="L98" s="261"/>
      <c r="M98" s="260" t="str">
        <f>IF(AI89=2,A90,IF(AI92=2,A93,IF(AI95=2,A96)))</f>
        <v>Ｔｅａｍかつ亭</v>
      </c>
      <c r="N98" s="260"/>
      <c r="O98" s="260"/>
      <c r="P98" s="260"/>
      <c r="Q98" s="260"/>
      <c r="R98" s="260"/>
      <c r="S98" s="261" t="s">
        <v>199</v>
      </c>
      <c r="T98" s="261"/>
      <c r="U98" s="260" t="str">
        <f>IF(AI89=3,A90,IF(AI92=3,A93,IF(AI95=3,A96)))</f>
        <v>ひよどり山中学校</v>
      </c>
      <c r="V98" s="260"/>
      <c r="W98" s="260"/>
      <c r="X98" s="260"/>
      <c r="Y98" s="259"/>
      <c r="Z98" s="259"/>
      <c r="AA98" s="116"/>
      <c r="AB98" s="116"/>
      <c r="AC98" s="117"/>
      <c r="AD98" s="117"/>
      <c r="AE98" s="117"/>
      <c r="AF98" s="117"/>
      <c r="AG98" s="117"/>
      <c r="AH98" s="117"/>
      <c r="AI98" s="76"/>
      <c r="AJ98" s="118"/>
      <c r="AK98" s="118"/>
      <c r="AL98" s="93"/>
      <c r="AM98" s="93"/>
      <c r="AN98" s="118"/>
      <c r="AO98" s="118"/>
      <c r="AP98" s="94"/>
    </row>
    <row r="99" spans="1:42" ht="15.75" customHeight="1"/>
    <row r="100" spans="1:42" s="59" customFormat="1" ht="15.75" customHeight="1">
      <c r="A100" s="63"/>
      <c r="B100" s="63"/>
      <c r="C100" s="63"/>
      <c r="D100" s="63"/>
      <c r="E100" s="63"/>
      <c r="F100" s="63"/>
      <c r="G100" s="63"/>
      <c r="H100" s="63"/>
      <c r="I100" s="63"/>
      <c r="J100" s="95">
        <f>A89</f>
        <v>5</v>
      </c>
      <c r="K100" s="263" t="str">
        <f>A90</f>
        <v>ＳＮＡＰ～ず　Ｂ</v>
      </c>
      <c r="L100" s="263"/>
      <c r="M100" s="263"/>
      <c r="N100" s="263"/>
      <c r="O100" s="263"/>
      <c r="P100" s="63"/>
      <c r="Q100" s="63"/>
      <c r="R100" s="63"/>
      <c r="S100" s="63"/>
      <c r="T100" s="63"/>
      <c r="U100" s="63"/>
      <c r="V100" s="63"/>
      <c r="W100" s="63"/>
      <c r="X100" s="63"/>
      <c r="Y100" s="63"/>
      <c r="Z100" s="63"/>
      <c r="AA100" s="63"/>
      <c r="AB100" s="63"/>
      <c r="AC100" s="63"/>
      <c r="AD100" s="63"/>
      <c r="AE100" s="63"/>
      <c r="AF100" s="63"/>
      <c r="AG100" s="63"/>
      <c r="AH100" s="63"/>
      <c r="AI100" s="63"/>
    </row>
    <row r="101" spans="1:42" s="59" customFormat="1" ht="15.75" customHeight="1">
      <c r="A101" s="63"/>
      <c r="B101" s="63"/>
      <c r="C101" s="63"/>
      <c r="D101" s="63"/>
      <c r="E101" s="63"/>
      <c r="F101" s="63"/>
      <c r="G101" s="63"/>
      <c r="H101" s="63"/>
      <c r="I101" s="63"/>
      <c r="J101" s="63"/>
      <c r="K101" s="63"/>
      <c r="L101" s="63"/>
      <c r="M101" s="63"/>
      <c r="N101" s="63"/>
      <c r="O101" s="63"/>
      <c r="P101" s="272" t="s">
        <v>176</v>
      </c>
      <c r="Q101" s="272"/>
      <c r="R101" s="272"/>
      <c r="S101" s="272"/>
      <c r="T101" s="272"/>
      <c r="U101" s="272"/>
      <c r="V101" s="272"/>
      <c r="W101" s="272"/>
      <c r="X101" s="272"/>
      <c r="Y101" s="272"/>
      <c r="Z101" s="272"/>
      <c r="AA101" s="272"/>
      <c r="AB101" s="272"/>
      <c r="AC101" s="272"/>
      <c r="AD101" s="272"/>
      <c r="AE101" s="174" t="s">
        <v>10</v>
      </c>
      <c r="AF101" s="174"/>
      <c r="AG101" s="174"/>
      <c r="AH101" s="174"/>
      <c r="AI101" s="174"/>
    </row>
    <row r="102" spans="1:42" s="59" customFormat="1" ht="15.75" customHeight="1">
      <c r="A102" s="63"/>
      <c r="B102" s="63"/>
      <c r="C102" s="63"/>
      <c r="D102" s="63"/>
      <c r="E102" s="63"/>
      <c r="F102" s="63"/>
      <c r="G102" s="63"/>
      <c r="H102" s="63"/>
      <c r="I102" s="63"/>
      <c r="J102" s="63"/>
      <c r="K102" s="63"/>
      <c r="L102" s="63"/>
      <c r="M102" s="63"/>
      <c r="N102" s="63"/>
      <c r="O102" s="63"/>
      <c r="P102" s="85" t="s">
        <v>185</v>
      </c>
      <c r="Q102" s="84"/>
      <c r="R102" s="84"/>
      <c r="S102" s="84"/>
      <c r="T102" s="146" t="str">
        <f>A90</f>
        <v>ＳＮＡＰ～ず　Ｂ</v>
      </c>
      <c r="U102" s="146"/>
      <c r="V102" s="146"/>
      <c r="W102" s="146"/>
      <c r="X102" s="146"/>
      <c r="Y102" s="84" t="s">
        <v>11</v>
      </c>
      <c r="Z102" s="146" t="str">
        <f>A96</f>
        <v>Ｔｅａｍかつ亭</v>
      </c>
      <c r="AA102" s="146"/>
      <c r="AB102" s="146"/>
      <c r="AC102" s="146"/>
      <c r="AD102" s="146"/>
      <c r="AE102" s="146" t="str">
        <f>A93</f>
        <v>ひよどり山中学校</v>
      </c>
      <c r="AF102" s="146"/>
      <c r="AG102" s="146"/>
      <c r="AH102" s="146"/>
      <c r="AI102" s="146"/>
    </row>
    <row r="103" spans="1:42" s="59" customFormat="1" ht="15.75" customHeight="1">
      <c r="A103" s="63"/>
      <c r="B103" s="63"/>
      <c r="C103" s="63"/>
      <c r="D103" s="63"/>
      <c r="E103" s="63"/>
      <c r="F103" s="63"/>
      <c r="G103" s="63"/>
      <c r="H103" s="63"/>
      <c r="I103" s="63"/>
      <c r="J103" s="63"/>
      <c r="K103" s="63"/>
      <c r="L103" s="63"/>
      <c r="M103" s="63"/>
      <c r="N103" s="63"/>
      <c r="O103" s="63"/>
      <c r="P103" s="85" t="s">
        <v>15</v>
      </c>
      <c r="Q103" s="84"/>
      <c r="R103" s="84"/>
      <c r="S103" s="84"/>
      <c r="T103" s="146" t="str">
        <f>A93</f>
        <v>ひよどり山中学校</v>
      </c>
      <c r="U103" s="146"/>
      <c r="V103" s="146"/>
      <c r="W103" s="146"/>
      <c r="X103" s="146"/>
      <c r="Y103" s="84" t="s">
        <v>11</v>
      </c>
      <c r="Z103" s="146" t="str">
        <f>A96</f>
        <v>Ｔｅａｍかつ亭</v>
      </c>
      <c r="AA103" s="146"/>
      <c r="AB103" s="146"/>
      <c r="AC103" s="146"/>
      <c r="AD103" s="146"/>
      <c r="AE103" s="146" t="str">
        <f>A90</f>
        <v>ＳＮＡＰ～ず　Ｂ</v>
      </c>
      <c r="AF103" s="146"/>
      <c r="AG103" s="146"/>
      <c r="AH103" s="146"/>
      <c r="AI103" s="146"/>
    </row>
    <row r="104" spans="1:42" s="59" customFormat="1" ht="15.75" customHeight="1">
      <c r="A104" s="63"/>
      <c r="B104" s="63"/>
      <c r="C104" s="63"/>
      <c r="D104" s="63"/>
      <c r="E104" s="63"/>
      <c r="F104" s="63"/>
      <c r="G104" s="63"/>
      <c r="H104" s="63"/>
      <c r="I104" s="63"/>
      <c r="J104" s="63"/>
      <c r="K104" s="63"/>
      <c r="L104" s="63"/>
      <c r="M104" s="63"/>
      <c r="N104" s="63"/>
      <c r="O104" s="63"/>
      <c r="P104" s="85" t="s">
        <v>16</v>
      </c>
      <c r="Q104" s="84"/>
      <c r="R104" s="84"/>
      <c r="S104" s="84"/>
      <c r="T104" s="146" t="str">
        <f>A90</f>
        <v>ＳＮＡＰ～ず　Ｂ</v>
      </c>
      <c r="U104" s="146"/>
      <c r="V104" s="146"/>
      <c r="W104" s="146"/>
      <c r="X104" s="146"/>
      <c r="Y104" s="84" t="s">
        <v>11</v>
      </c>
      <c r="Z104" s="146" t="str">
        <f>A93</f>
        <v>ひよどり山中学校</v>
      </c>
      <c r="AA104" s="146"/>
      <c r="AB104" s="146"/>
      <c r="AC104" s="146"/>
      <c r="AD104" s="146"/>
      <c r="AE104" s="146" t="str">
        <f>A96</f>
        <v>Ｔｅａｍかつ亭</v>
      </c>
      <c r="AF104" s="146"/>
      <c r="AG104" s="146"/>
      <c r="AH104" s="146"/>
      <c r="AI104" s="146"/>
    </row>
    <row r="105" spans="1:42" s="59" customFormat="1" ht="15.7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row>
    <row r="106" spans="1:42" s="59" customFormat="1" ht="15.75" customHeight="1">
      <c r="A106" s="63"/>
      <c r="B106" s="63"/>
      <c r="C106" s="63"/>
      <c r="D106" s="262" t="str">
        <f>A93</f>
        <v>ひよどり山中学校</v>
      </c>
      <c r="E106" s="262"/>
      <c r="F106" s="262"/>
      <c r="G106" s="262"/>
      <c r="H106" s="262"/>
      <c r="I106" s="95">
        <f>A92</f>
        <v>6</v>
      </c>
      <c r="J106" s="63"/>
      <c r="K106" s="63"/>
      <c r="L106" s="63"/>
      <c r="M106" s="63"/>
      <c r="N106" s="95">
        <f>A95</f>
        <v>7</v>
      </c>
      <c r="O106" s="263" t="str">
        <f>A96</f>
        <v>Ｔｅａｍかつ亭</v>
      </c>
      <c r="P106" s="263"/>
      <c r="Q106" s="263"/>
      <c r="R106" s="263"/>
      <c r="S106" s="263"/>
      <c r="T106" s="63"/>
      <c r="U106" s="63"/>
      <c r="V106" s="63"/>
      <c r="W106" s="63"/>
      <c r="X106" s="63"/>
      <c r="Y106" s="63"/>
      <c r="Z106" s="63"/>
      <c r="AA106" s="63"/>
      <c r="AB106" s="63"/>
      <c r="AC106" s="63"/>
      <c r="AD106" s="63"/>
      <c r="AE106" s="63"/>
      <c r="AF106" s="63"/>
      <c r="AG106" s="63"/>
      <c r="AH106" s="63"/>
      <c r="AI106" s="63"/>
    </row>
  </sheetData>
  <mergeCells count="280">
    <mergeCell ref="T103:X103"/>
    <mergeCell ref="Z103:AD103"/>
    <mergeCell ref="AE103:AI103"/>
    <mergeCell ref="T104:X104"/>
    <mergeCell ref="Z104:AD104"/>
    <mergeCell ref="AE104:AI104"/>
    <mergeCell ref="D106:H106"/>
    <mergeCell ref="O106:S106"/>
    <mergeCell ref="A55:AO55"/>
    <mergeCell ref="A56:AO56"/>
    <mergeCell ref="A58:AO58"/>
    <mergeCell ref="A60:H60"/>
    <mergeCell ref="AG95:AH97"/>
    <mergeCell ref="AI95:AI97"/>
    <mergeCell ref="A96:F97"/>
    <mergeCell ref="K100:O100"/>
    <mergeCell ref="P101:AD101"/>
    <mergeCell ref="AE101:AI101"/>
    <mergeCell ref="T102:X102"/>
    <mergeCell ref="Z102:AD102"/>
    <mergeCell ref="AE102:AI102"/>
    <mergeCell ref="A95:F95"/>
    <mergeCell ref="S95:X97"/>
    <mergeCell ref="Y95:Y97"/>
    <mergeCell ref="AG92:AH94"/>
    <mergeCell ref="AI92:AI94"/>
    <mergeCell ref="A93:F94"/>
    <mergeCell ref="Z95:Z97"/>
    <mergeCell ref="AA95:AA97"/>
    <mergeCell ref="AB95:AB97"/>
    <mergeCell ref="AC95:AD97"/>
    <mergeCell ref="AE95:AE97"/>
    <mergeCell ref="AF95:AF97"/>
    <mergeCell ref="A92:F92"/>
    <mergeCell ref="M92:R94"/>
    <mergeCell ref="Y92:Y94"/>
    <mergeCell ref="Z92:Z94"/>
    <mergeCell ref="AA92:AA94"/>
    <mergeCell ref="AB92:AB94"/>
    <mergeCell ref="AC92:AD94"/>
    <mergeCell ref="AE92:AE94"/>
    <mergeCell ref="AF92:AF94"/>
    <mergeCell ref="A89:F89"/>
    <mergeCell ref="G89:L91"/>
    <mergeCell ref="Y89:Y91"/>
    <mergeCell ref="Z89:Z91"/>
    <mergeCell ref="AA89:AA91"/>
    <mergeCell ref="AB89:AB91"/>
    <mergeCell ref="AC89:AD91"/>
    <mergeCell ref="AI89:AI91"/>
    <mergeCell ref="A90:F91"/>
    <mergeCell ref="AE89:AE91"/>
    <mergeCell ref="AF89:AF91"/>
    <mergeCell ref="AG89:AH91"/>
    <mergeCell ref="AG86:AH88"/>
    <mergeCell ref="AI86:AI88"/>
    <mergeCell ref="A87:F87"/>
    <mergeCell ref="G87:L88"/>
    <mergeCell ref="M87:R88"/>
    <mergeCell ref="S87:X88"/>
    <mergeCell ref="AC87:AD87"/>
    <mergeCell ref="A88:F88"/>
    <mergeCell ref="AC88:AD88"/>
    <mergeCell ref="A86:F86"/>
    <mergeCell ref="G86:L86"/>
    <mergeCell ref="M86:R86"/>
    <mergeCell ref="S86:X86"/>
    <mergeCell ref="Y86:Y88"/>
    <mergeCell ref="Z86:Z88"/>
    <mergeCell ref="AC86:AD86"/>
    <mergeCell ref="AE86:AE88"/>
    <mergeCell ref="AF86:AF88"/>
    <mergeCell ref="AI42:AI44"/>
    <mergeCell ref="A43:F44"/>
    <mergeCell ref="K47:O47"/>
    <mergeCell ref="P48:AD48"/>
    <mergeCell ref="AE48:AI48"/>
    <mergeCell ref="T49:X49"/>
    <mergeCell ref="Z49:AD49"/>
    <mergeCell ref="AE49:AI49"/>
    <mergeCell ref="A42:F42"/>
    <mergeCell ref="S42:X44"/>
    <mergeCell ref="Y42:Y44"/>
    <mergeCell ref="Z42:Z44"/>
    <mergeCell ref="AA42:AA44"/>
    <mergeCell ref="AB42:AB44"/>
    <mergeCell ref="AC42:AD44"/>
    <mergeCell ref="AE42:AE44"/>
    <mergeCell ref="AF42:AF44"/>
    <mergeCell ref="AI36:AI38"/>
    <mergeCell ref="A37:F38"/>
    <mergeCell ref="A39:F39"/>
    <mergeCell ref="M39:R41"/>
    <mergeCell ref="Y39:Y41"/>
    <mergeCell ref="Z39:Z41"/>
    <mergeCell ref="AA39:AA41"/>
    <mergeCell ref="AB39:AB41"/>
    <mergeCell ref="AC39:AD41"/>
    <mergeCell ref="AE39:AE41"/>
    <mergeCell ref="AF39:AF41"/>
    <mergeCell ref="AG39:AH41"/>
    <mergeCell ref="AI39:AI41"/>
    <mergeCell ref="A40:F41"/>
    <mergeCell ref="A36:F36"/>
    <mergeCell ref="G36:L38"/>
    <mergeCell ref="Y36:Y38"/>
    <mergeCell ref="Z36:Z38"/>
    <mergeCell ref="AA36:AA38"/>
    <mergeCell ref="AB36:AB38"/>
    <mergeCell ref="AC36:AD38"/>
    <mergeCell ref="AE36:AE38"/>
    <mergeCell ref="AF36:AF38"/>
    <mergeCell ref="A1:AO1"/>
    <mergeCell ref="A2:AO2"/>
    <mergeCell ref="A4:AO4"/>
    <mergeCell ref="A7:F7"/>
    <mergeCell ref="G7:L7"/>
    <mergeCell ref="M7:R7"/>
    <mergeCell ref="S7:X7"/>
    <mergeCell ref="Y7:AD7"/>
    <mergeCell ref="AE7:AE9"/>
    <mergeCell ref="AF7:AF9"/>
    <mergeCell ref="AI7:AJ7"/>
    <mergeCell ref="AK7:AK9"/>
    <mergeCell ref="AL7:AL9"/>
    <mergeCell ref="AM7:AN9"/>
    <mergeCell ref="AO7:AO9"/>
    <mergeCell ref="A8:F8"/>
    <mergeCell ref="G8:L9"/>
    <mergeCell ref="M8:R9"/>
    <mergeCell ref="S8:X9"/>
    <mergeCell ref="Y8:AD9"/>
    <mergeCell ref="AI8:AJ8"/>
    <mergeCell ref="A9:F9"/>
    <mergeCell ref="AI9:AJ9"/>
    <mergeCell ref="AL10:AL12"/>
    <mergeCell ref="AM10:AN12"/>
    <mergeCell ref="AO10:AO12"/>
    <mergeCell ref="A11:F12"/>
    <mergeCell ref="A13:F13"/>
    <mergeCell ref="M13:R15"/>
    <mergeCell ref="AE13:AE15"/>
    <mergeCell ref="AF13:AF15"/>
    <mergeCell ref="AG13:AG15"/>
    <mergeCell ref="Y13:AD15"/>
    <mergeCell ref="A10:F10"/>
    <mergeCell ref="G10:L12"/>
    <mergeCell ref="AE10:AE12"/>
    <mergeCell ref="AF10:AF12"/>
    <mergeCell ref="AG10:AG12"/>
    <mergeCell ref="AH10:AH12"/>
    <mergeCell ref="AI10:AJ12"/>
    <mergeCell ref="S10:X12"/>
    <mergeCell ref="AK10:AK12"/>
    <mergeCell ref="AH16:AH18"/>
    <mergeCell ref="AI16:AJ18"/>
    <mergeCell ref="AK16:AK18"/>
    <mergeCell ref="AL16:AL18"/>
    <mergeCell ref="AM16:AN18"/>
    <mergeCell ref="AO16:AO18"/>
    <mergeCell ref="A14:F15"/>
    <mergeCell ref="A16:F16"/>
    <mergeCell ref="S16:X18"/>
    <mergeCell ref="AE16:AE18"/>
    <mergeCell ref="AF16:AF18"/>
    <mergeCell ref="AG16:AG18"/>
    <mergeCell ref="A17:F18"/>
    <mergeCell ref="AH13:AH15"/>
    <mergeCell ref="AI13:AJ15"/>
    <mergeCell ref="AK13:AK15"/>
    <mergeCell ref="AL13:AL15"/>
    <mergeCell ref="AM13:AN15"/>
    <mergeCell ref="AO13:AO15"/>
    <mergeCell ref="G16:L18"/>
    <mergeCell ref="AI19:AJ21"/>
    <mergeCell ref="AK19:AK21"/>
    <mergeCell ref="AL19:AL21"/>
    <mergeCell ref="AM19:AN21"/>
    <mergeCell ref="AO19:AO21"/>
    <mergeCell ref="A20:F21"/>
    <mergeCell ref="A19:F19"/>
    <mergeCell ref="Y19:AD21"/>
    <mergeCell ref="AE19:AE21"/>
    <mergeCell ref="AF19:AF21"/>
    <mergeCell ref="AG19:AG21"/>
    <mergeCell ref="AH19:AH21"/>
    <mergeCell ref="M19:R21"/>
    <mergeCell ref="A24:E24"/>
    <mergeCell ref="N24:R24"/>
    <mergeCell ref="T24:AH24"/>
    <mergeCell ref="AI24:AM24"/>
    <mergeCell ref="G25:L29"/>
    <mergeCell ref="X27:AB27"/>
    <mergeCell ref="AD27:AH27"/>
    <mergeCell ref="X28:AB28"/>
    <mergeCell ref="AD28:AH28"/>
    <mergeCell ref="X25:AB25"/>
    <mergeCell ref="AD25:AH25"/>
    <mergeCell ref="AI25:AM25"/>
    <mergeCell ref="X26:AB26"/>
    <mergeCell ref="AD26:AH26"/>
    <mergeCell ref="AI27:AM27"/>
    <mergeCell ref="AI26:AM26"/>
    <mergeCell ref="AI28:AM28"/>
    <mergeCell ref="E71:F72"/>
    <mergeCell ref="S71:T72"/>
    <mergeCell ref="AG33:AH35"/>
    <mergeCell ref="AI33:AI35"/>
    <mergeCell ref="A34:F34"/>
    <mergeCell ref="G34:L35"/>
    <mergeCell ref="M34:R35"/>
    <mergeCell ref="S34:X35"/>
    <mergeCell ref="AC34:AD34"/>
    <mergeCell ref="A35:F35"/>
    <mergeCell ref="AC35:AD35"/>
    <mergeCell ref="A33:F33"/>
    <mergeCell ref="G33:L33"/>
    <mergeCell ref="M33:R33"/>
    <mergeCell ref="S33:X33"/>
    <mergeCell ref="Y33:Y35"/>
    <mergeCell ref="Z33:Z35"/>
    <mergeCell ref="AC33:AD33"/>
    <mergeCell ref="AE33:AE35"/>
    <mergeCell ref="H77:I78"/>
    <mergeCell ref="T79:AH79"/>
    <mergeCell ref="K62:K63"/>
    <mergeCell ref="L62:Q63"/>
    <mergeCell ref="H65:I66"/>
    <mergeCell ref="K68:K69"/>
    <mergeCell ref="L68:Q69"/>
    <mergeCell ref="A30:E30"/>
    <mergeCell ref="N30:R30"/>
    <mergeCell ref="AF33:AF35"/>
    <mergeCell ref="AG36:AH38"/>
    <mergeCell ref="AG42:AH44"/>
    <mergeCell ref="T50:X50"/>
    <mergeCell ref="Z50:AD50"/>
    <mergeCell ref="AE50:AI50"/>
    <mergeCell ref="T51:X51"/>
    <mergeCell ref="Z51:AD51"/>
    <mergeCell ref="AE51:AI51"/>
    <mergeCell ref="D53:H53"/>
    <mergeCell ref="O53:S53"/>
    <mergeCell ref="AI82:AM82"/>
    <mergeCell ref="X83:AB83"/>
    <mergeCell ref="AD83:AH83"/>
    <mergeCell ref="AI83:AM83"/>
    <mergeCell ref="AI79:AM79"/>
    <mergeCell ref="K80:K81"/>
    <mergeCell ref="L80:Q81"/>
    <mergeCell ref="X80:AB80"/>
    <mergeCell ref="AD80:AH80"/>
    <mergeCell ref="AI80:AM80"/>
    <mergeCell ref="X81:AB81"/>
    <mergeCell ref="AD81:AH81"/>
    <mergeCell ref="AI81:AM81"/>
    <mergeCell ref="C22:D22"/>
    <mergeCell ref="E22:J22"/>
    <mergeCell ref="K22:L22"/>
    <mergeCell ref="M22:R22"/>
    <mergeCell ref="S22:T22"/>
    <mergeCell ref="U22:Z22"/>
    <mergeCell ref="AA22:AB22"/>
    <mergeCell ref="AC22:AH22"/>
    <mergeCell ref="C98:D98"/>
    <mergeCell ref="E98:J98"/>
    <mergeCell ref="K98:L98"/>
    <mergeCell ref="M98:R98"/>
    <mergeCell ref="S98:T98"/>
    <mergeCell ref="U98:Z98"/>
    <mergeCell ref="C45:D45"/>
    <mergeCell ref="E45:J45"/>
    <mergeCell ref="K45:L45"/>
    <mergeCell ref="M45:R45"/>
    <mergeCell ref="S45:T45"/>
    <mergeCell ref="U45:Z45"/>
    <mergeCell ref="X82:AB82"/>
    <mergeCell ref="AD82:AH82"/>
    <mergeCell ref="K74:K75"/>
    <mergeCell ref="L74:Q75"/>
  </mergeCells>
  <phoneticPr fontId="2"/>
  <dataValidations count="3">
    <dataValidation imeMode="on" allowBlank="1" showInputMessage="1" showErrorMessage="1" sqref="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37 A43 A40 A90 A96 A93" xr:uid="{1E1C3A4A-7E9A-4050-A5E0-6B1D7DF2BBB0}"/>
    <dataValidation imeMode="halfAlpha" allowBlank="1" showInputMessage="1" showErrorMessage="1" sqref="JZ17 TV17 ADR17 ANN17 AXJ17 BHF17 BRB17 CAX17 CKT17 CUP17 DEL17 DOH17 DYD17 EHZ17 ERV17 FBR17 FLN17 FVJ17 GFF17 GPB17 GYX17 HIT17 HSP17 ICL17 IMH17 IWD17 JFZ17 JPV17 JZR17 KJN17 KTJ17 LDF17 LNB17 LWX17 MGT17 MQP17 NAL17 NKH17 NUD17 ODZ17 ONV17 OXR17 PHN17 PRJ17 QBF17 QLB17 QUX17 RET17 ROP17 RYL17 SIH17 SSD17 TBZ17 TLV17 TVR17 UFN17 UPJ17 UZF17 VJB17 VSX17 WCT17 WMP17 WWL17 JY10:JY18 TU10:TU18 ADQ10:ADQ18 ANM10:ANM18 AXI10:AXI18 BHE10:BHE18 BRA10:BRA18 CAW10:CAW18 CKS10:CKS18 CUO10:CUO18 DEK10:DEK18 DOG10:DOG18 DYC10:DYC18 EHY10:EHY18 ERU10:ERU18 FBQ10:FBQ18 FLM10:FLM18 FVI10:FVI18 GFE10:GFE18 GPA10:GPA18 GYW10:GYW18 HIS10:HIS18 HSO10:HSO18 ICK10:ICK18 IMG10:IMG18 IWC10:IWC18 JFY10:JFY18 JPU10:JPU18 JZQ10:JZQ18 KJM10:KJM18 KTI10:KTI18 LDE10:LDE18 LNA10:LNA18 LWW10:LWW18 MGS10:MGS18 MQO10:MQO18 NAK10:NAK18 NKG10:NKG18 NUC10:NUC18 ODY10:ODY18 ONU10:ONU18 OXQ10:OXQ18 PHM10:PHM18 PRI10:PRI18 QBE10:QBE18 QLA10:QLA18 QUW10:QUW18 RES10:RES18 ROO10:ROO18 RYK10:RYK18 SIG10:SIG18 SSC10:SSC18 TBY10:TBY18 TLU10:TLU18 TVQ10:TVQ18 UFM10:UFM18 UPI10:UPI18 UZE10:UZE18 VJA10:VJA18 VSW10:VSW18 WCS10:WCS18 WMO10:WMO18 WWK10:WWK18 JW10:JW18 TS10:TS18 ADO10:ADO18 ANK10:ANK18 AXG10:AXG18 BHC10:BHC18 BQY10:BQY18 CAU10:CAU18 CKQ10:CKQ18 CUM10:CUM18 DEI10:DEI18 DOE10:DOE18 DYA10:DYA18 EHW10:EHW18 ERS10:ERS18 FBO10:FBO18 FLK10:FLK18 FVG10:FVG18 GFC10:GFC18 GOY10:GOY18 GYU10:GYU18 HIQ10:HIQ18 HSM10:HSM18 ICI10:ICI18 IME10:IME18 IWA10:IWA18 JFW10:JFW18 JPS10:JPS18 JZO10:JZO18 KJK10:KJK18 KTG10:KTG18 LDC10:LDC18 LMY10:LMY18 LWU10:LWU18 MGQ10:MGQ18 MQM10:MQM18 NAI10:NAI18 NKE10:NKE18 NUA10:NUA18 ODW10:ODW18 ONS10:ONS18 OXO10:OXO18 PHK10:PHK18 PRG10:PRG18 QBC10:QBC18 QKY10:QKY18 QUU10:QUU18 REQ10:REQ18 ROM10:ROM18 RYI10:RYI18 SIE10:SIE18 SSA10:SSA18 TBW10:TBW18 TLS10:TLS18 TVO10:TVO18 UFK10:UFK18 UPG10:UPG18 UZC10:UZC18 VIY10:VIY18 VSU10:VSU18 WCQ10:WCQ18 WMM10:WMM18 WWI10:WWI18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JS10:JS15 TO10:TO15 ADK10:ADK15 ANG10:ANG15 AXC10:AXC15 BGY10:BGY15 BQU10:BQU15 CAQ10:CAQ15 CKM10:CKM15 CUI10:CUI15 DEE10:DEE15 DOA10:DOA15 DXW10:DXW15 EHS10:EHS15 ERO10:ERO15 FBK10:FBK15 FLG10:FLG15 FVC10:FVC15 GEY10:GEY15 GOU10:GOU15 GYQ10:GYQ15 HIM10:HIM15 HSI10:HSI15 ICE10:ICE15 IMA10:IMA15 IVW10:IVW15 JFS10:JFS15 JPO10:JPO15 JZK10:JZK15 KJG10:KJG15 KTC10:KTC15 LCY10:LCY15 LMU10:LMU15 LWQ10:LWQ15 MGM10:MGM15 MQI10:MQI15 NAE10:NAE15 NKA10:NKA15 NTW10:NTW15 ODS10:ODS15 ONO10:ONO15 OXK10:OXK15 PHG10:PHG15 PRC10:PRC15 QAY10:QAY15 QKU10:QKU15 QUQ10:QUQ15 REM10:REM15 ROI10:ROI15 RYE10:RYE15 SIA10:SIA15 SRW10:SRW15 TBS10:TBS15 TLO10:TLO15 TVK10:TVK15 UFG10:UFG15 UPC10:UPC15 UYY10:UYY15 VIU10:VIU15 VSQ10:VSQ15 WCM10:WCM15 WMI10:WMI15 WWE10:WWE15 JQ10:JQ15 TM10:TM15 ADI10:ADI15 ANE10:ANE15 AXA10:AXA15 BGW10:BGW15 BQS10:BQS15 CAO10:CAO15 CKK10:CKK15 CUG10:CUG15 DEC10:DEC15 DNY10:DNY15 DXU10:DXU15 EHQ10:EHQ15 ERM10:ERM15 FBI10:FBI15 FLE10:FLE15 FVA10:FVA15 GEW10:GEW15 GOS10:GOS15 GYO10:GYO15 HIK10:HIK15 HSG10:HSG15 ICC10:ICC15 ILY10:ILY15 IVU10:IVU15 JFQ10:JFQ15 JPM10:JPM15 JZI10:JZI15 KJE10:KJE15 KTA10:KTA15 LCW10:LCW15 LMS10:LMS15 LWO10:LWO15 MGK10:MGK15 MQG10:MQG15 NAC10:NAC15 NJY10:NJY15 NTU10:NTU15 ODQ10:ODQ15 ONM10:ONM15 OXI10:OXI15 PHE10:PHE15 PRA10:PRA15 QAW10:QAW15 QKS10:QKS15 QUO10:QUO15 REK10:REK15 ROG10:ROG15 RYC10:RYC15 SHY10:SHY15 SRU10:SRU15 TBQ10:TBQ15 TLM10:TLM15 TVI10:TVI15 UFE10:UFE15 UPA10:UPA15 UYW10:UYW15 VIS10:VIS15 VSO10:VSO15 WCK10:WCK15 WMG10:WMG15 WWC10:WWC15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WWL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JM10:JM12 TI10:TI12 ADE10:ADE12 ANA10:ANA12 AWW10:AWW12 BGS10:BGS12 BQO10:BQO12 CAK10:CAK12 CKG10:CKG12 CUC10:CUC12 DDY10:DDY12 DNU10:DNU12 DXQ10:DXQ12 EHM10:EHM12 ERI10:ERI12 FBE10:FBE12 FLA10:FLA12 FUW10:FUW12 GES10:GES12 GOO10:GOO12 GYK10:GYK12 HIG10:HIG12 HSC10:HSC12 IBY10:IBY12 ILU10:ILU12 IVQ10:IVQ12 JFM10:JFM12 JPI10:JPI12 JZE10:JZE12 KJA10:KJA12 KSW10:KSW12 LCS10:LCS12 LMO10:LMO12 LWK10:LWK12 MGG10:MGG12 MQC10:MQC12 MZY10:MZY12 NJU10:NJU12 NTQ10:NTQ12 ODM10:ODM12 ONI10:ONI12 OXE10:OXE12 PHA10:PHA12 PQW10:PQW12 QAS10:QAS12 QKO10:QKO12 QUK10:QUK12 REG10:REG12 ROC10:ROC12 RXY10:RXY12 SHU10:SHU12 SRQ10:SRQ12 TBM10:TBM12 TLI10:TLI12 TVE10:TVE12 UFA10:UFA12 UOW10:UOW12 UYS10:UYS12 VIO10:VIO12 VSK10:VSK12 WCG10:WCG12 WMC10:WMC12 WVY10:WVY12 JK10:JK12 TG10:TG12 ADC10:ADC12 AMY10:AMY12 AWU10:AWU12 BGQ10:BGQ12 BQM10:BQM12 CAI10:CAI12 CKE10:CKE12 CUA10:CUA12 DDW10:DDW12 DNS10:DNS12 DXO10:DXO12 EHK10:EHK12 ERG10:ERG12 FBC10:FBC12 FKY10:FKY12 FUU10:FUU12 GEQ10:GEQ12 GOM10:GOM12 GYI10:GYI12 HIE10:HIE12 HSA10:HSA12 IBW10:IBW12 ILS10:ILS12 IVO10:IVO12 JFK10:JFK12 JPG10:JPG12 JZC10:JZC12 KIY10:KIY12 KSU10:KSU12 LCQ10:LCQ12 LMM10:LMM12 LWI10:LWI12 MGE10:MGE12 MQA10:MQA12 MZW10:MZW12 NJS10:NJS12 NTO10:NTO12 ODK10:ODK12 ONG10:ONG12 OXC10:OXC12 PGY10:PGY12 PQU10:PQU12 QAQ10:QAQ12 QKM10:QKM12 QUI10:QUI12 REE10:REE12 ROA10:ROA12 RXW10:RXW12 SHS10:SHS12 SRO10:SRO12 TBK10:TBK12 TLG10:TLG12 TVC10:TVC12 UEY10:UEY12 UOU10:UOU12 UYQ10:UYQ12 VIM10:VIM12 VSI10:VSI12 WCE10:WCE12 WMA10:WMA12 WVW10:WVW12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KTV45 LDR45 LNN45 LXJ45 MHF45 MRB45 NAX45 NKT45 NUP45 OEL45 OOH45 OYD45 Q42:Q44 PHZ45 PRV45 QBR45 QLN45 QVJ45 I19:I21 RFF45 RPB45 RYX45 SIT45 SSP45 TCL45 TMH45 TWD45 UFZ45 UPV45 UZR45 VJN45 VTJ45 X37 U36:U41 H40 K39:K44 L40 I39:I44 H43 L43 WWX98 W36:W41 N43 N37 O36:O38 Q36:Q38 R37 R43 T40 X40 T37 WDF45 WNB45 Q95:Q97 X90 U89:U94 H93 K92:K97 L93 I92:I97 H96 L96 T90 W89:W94 N96 N90 O89:O91 Q89:Q91 R90 R96 T93 X93 O95:O97 AP98 KL98 UH98 AED98 ANZ98 AXV98 BHR98 BRN98 CBJ98 CLF98 CVB98 DEX98 DOT98 DYP98 EIL98 ESH98 FCD98 FLZ98 FVV98 GFR98 GPN98 GZJ98 HJF98 HTB98 ICX98 IMT98 IWP98 JGL98 JQH98 KAD98 KJZ98 KTV98 LDR98 LNN98 LXJ98 MHF98 MRB98 NAX98 NKT98 NUP98 OEL98 OOH98 OYD98 PHZ98 PRV98 QBR98 QLN98 QVJ98 RFF98 RPB98 RYX98 SIT98 SSP98 TCL98 TMH98 TWD98 UFZ98 UPV98 UZR98 VJN98 VTJ98 WDF98 WNB98 O42:O44 WWX45 AP45 KL45 UH45 AED45 ANZ45 AXV45 BHR45 BRN45 CBJ45 CLF45 CVB45 DEX45 DOT45 DYP45 EIL45 ESH45 FCD45 FLZ45 FVV45 GFR45 GPN45 GZJ45 HJF45 HTB45 ICX45 IMT45 IWP45 JGL45 JQH45 KAD45 KJZ45 O16:O18 AD11 AA10:AA12 K19:K21 W13:W15 Z11 AA16:AA18 X14 T14 R17 AC16:AC18 K13:K15 R11 Q10:Q12 O10:O12 N11 N17 U13:U15 L20 I13:I15 W19:W21 Z17 H20 L14 H14 U19:U21 AD17 Q16:Q18 X20 T20 AC10:AC12 AO10:AO21 WWX22 WNB22 WDF22 VTJ22 VJN22 UZR22 UPV22 UFZ22 TWD22 TMH22 TCL22 SSP22 SIT22 RYX22 RPB22 RFF22 QVJ22 QLN22 QBR22 PRV22 PHZ22 OYD22 OOH22 OEL22 NUP22 NKT22 NAX22 MRB22 MHF22 LXJ22 LNN22 LDR22 KTV22 KJZ22 KAD22 JQH22 JGL22 IWP22 IMT22 ICX22 HTB22 HJF22 GZJ22 GPN22 GFR22 FVV22 FLZ22 FCD22 ESH22 EIL22 DYP22 DOT22 DEX22 CVB22 CLF22 CBJ22 BRN22 BHR22 AXV22 ANZ22 AED22 UH22 KL22 AP22" xr:uid="{2AC82F1A-0CAC-4C91-92F2-E900B2D509DC}"/>
    <dataValidation allowBlank="1" showErrorMessage="1" sqref="AI89:AI97 AI36:AI44 AI46" xr:uid="{4C68E633-A44A-4E03-94CF-91304F8B0B98}">
      <formula1>0</formula1>
      <formula2>0</formula2>
    </dataValidation>
  </dataValidations>
  <pageMargins left="0.70866141732283472" right="0.70866141732283472" top="0.74803149606299213" bottom="0.74803149606299213" header="0.31496062992125984" footer="0.31496062992125984"/>
  <pageSetup paperSize="9" scale="72" orientation="portrait" horizontalDpi="0" verticalDpi="0" r:id="rId1"/>
  <rowBreaks count="1" manualBreakCount="1">
    <brk id="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参加チーム等</vt:lpstr>
      <vt:lpstr>レディースフリー・200歳</vt:lpstr>
      <vt:lpstr>ミックス200歳</vt:lpstr>
      <vt:lpstr>ミックス160歳</vt:lpstr>
      <vt:lpstr>フリー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hirokazu</dc:creator>
  <cp:lastModifiedBy>宏和 嶋田</cp:lastModifiedBy>
  <cp:lastPrinted>2025-07-27T13:22:34Z</cp:lastPrinted>
  <dcterms:created xsi:type="dcterms:W3CDTF">2019-07-02T14:19:52Z</dcterms:created>
  <dcterms:modified xsi:type="dcterms:W3CDTF">2025-07-27T13:26:23Z</dcterms:modified>
</cp:coreProperties>
</file>